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02\SOiSD\"/>
    </mc:Choice>
  </mc:AlternateContent>
  <xr:revisionPtr revIDLastSave="0" documentId="13_ncr:1_{B18C20B6-C03E-4BEC-869A-E2C4020076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table" sheetId="15" r:id="rId1"/>
    <sheet name="PC Ranking" sheetId="4" r:id="rId2"/>
    <sheet name="Passenger Cars - Fuels" sheetId="14" r:id="rId3"/>
    <sheet name="PC for Ind.Customers" sheetId="11" r:id="rId4"/>
    <sheet name="PC for Business" sheetId="12" r:id="rId5"/>
    <sheet name="LCV up to 3.5T" sheetId="7" r:id="rId6"/>
    <sheet name="PC&amp;LCV up to 3.5T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5" l="1"/>
  <c r="F7" i="15"/>
  <c r="D7" i="15"/>
  <c r="C7" i="15"/>
  <c r="E7" i="15" s="1"/>
  <c r="H7" i="15" l="1"/>
  <c r="D70" i="11" l="1"/>
  <c r="E70" i="11" s="1"/>
  <c r="F70" i="11"/>
  <c r="G70" i="11" s="1"/>
  <c r="J70" i="11"/>
  <c r="K70" i="11" s="1"/>
  <c r="D52" i="7"/>
  <c r="F52" i="7"/>
  <c r="J52" i="7"/>
  <c r="T52" i="7"/>
  <c r="H70" i="11" l="1"/>
  <c r="R51" i="7"/>
  <c r="S33" i="11" l="1"/>
  <c r="T33" i="11" s="1"/>
  <c r="Q33" i="11"/>
  <c r="R33" i="11" s="1"/>
  <c r="S32" i="11"/>
  <c r="T32" i="11" s="1"/>
  <c r="Q32" i="11"/>
  <c r="R32" i="11" s="1"/>
  <c r="Q69" i="11"/>
  <c r="R69" i="11" s="1"/>
  <c r="S69" i="11"/>
  <c r="T69" i="11" s="1"/>
  <c r="D31" i="1"/>
  <c r="E31" i="1" s="1"/>
  <c r="F31" i="1"/>
  <c r="G31" i="1" s="1"/>
  <c r="I31" i="1"/>
  <c r="K31" i="1"/>
  <c r="L31" i="1" s="1"/>
  <c r="M31" i="1"/>
  <c r="N31" i="1" s="1"/>
  <c r="D32" i="1"/>
  <c r="F32" i="1"/>
  <c r="G32" i="1" s="1"/>
  <c r="I32" i="1"/>
  <c r="K32" i="1"/>
  <c r="L32" i="1" s="1"/>
  <c r="M32" i="1"/>
  <c r="N32" i="1" s="1"/>
  <c r="D26" i="7"/>
  <c r="E26" i="7" s="1"/>
  <c r="F26" i="7"/>
  <c r="G26" i="7" s="1"/>
  <c r="I26" i="7"/>
  <c r="K26" i="7"/>
  <c r="M26" i="7"/>
  <c r="N26" i="7" s="1"/>
  <c r="D27" i="7"/>
  <c r="E27" i="7" s="1"/>
  <c r="F27" i="7"/>
  <c r="G27" i="7" s="1"/>
  <c r="I27" i="7"/>
  <c r="K27" i="7"/>
  <c r="M27" i="7"/>
  <c r="N27" i="7" s="1"/>
  <c r="D51" i="7"/>
  <c r="F51" i="7"/>
  <c r="G51" i="7" s="1"/>
  <c r="J51" i="7"/>
  <c r="S51" i="7"/>
  <c r="R52" i="7"/>
  <c r="T51" i="7"/>
  <c r="V51" i="7" s="1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D70" i="12"/>
  <c r="F70" i="12"/>
  <c r="H70" i="12" s="1"/>
  <c r="J70" i="12"/>
  <c r="Q70" i="12"/>
  <c r="S70" i="12"/>
  <c r="T70" i="12" s="1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Q70" i="11"/>
  <c r="R70" i="11" s="1"/>
  <c r="S70" i="11"/>
  <c r="T70" i="11" s="1"/>
  <c r="D31" i="4"/>
  <c r="F31" i="4"/>
  <c r="G31" i="4" s="1"/>
  <c r="I31" i="4"/>
  <c r="K31" i="4"/>
  <c r="L31" i="4" s="1"/>
  <c r="M31" i="4"/>
  <c r="N31" i="4" s="1"/>
  <c r="D32" i="4"/>
  <c r="F32" i="4"/>
  <c r="G32" i="4" s="1"/>
  <c r="I32" i="4"/>
  <c r="K32" i="4"/>
  <c r="L32" i="4" s="1"/>
  <c r="M32" i="4"/>
  <c r="N32" i="4" s="1"/>
  <c r="D67" i="4"/>
  <c r="E67" i="4" s="1"/>
  <c r="F67" i="4"/>
  <c r="G67" i="4" s="1"/>
  <c r="J67" i="4"/>
  <c r="Q67" i="4"/>
  <c r="R67" i="4" s="1"/>
  <c r="S67" i="4"/>
  <c r="T67" i="4" s="1"/>
  <c r="D68" i="4"/>
  <c r="E68" i="4" s="1"/>
  <c r="F68" i="4"/>
  <c r="G68" i="4" s="1"/>
  <c r="J68" i="4"/>
  <c r="Q68" i="4"/>
  <c r="R68" i="4" s="1"/>
  <c r="S68" i="4"/>
  <c r="T68" i="4" s="1"/>
  <c r="O26" i="7" l="1"/>
  <c r="J27" i="7"/>
  <c r="K33" i="11"/>
  <c r="H32" i="11"/>
  <c r="K32" i="11"/>
  <c r="G52" i="7"/>
  <c r="H69" i="12"/>
  <c r="U33" i="12"/>
  <c r="U70" i="12"/>
  <c r="H51" i="7"/>
  <c r="K70" i="12"/>
  <c r="U32" i="12"/>
  <c r="H32" i="1"/>
  <c r="K69" i="12"/>
  <c r="K32" i="12"/>
  <c r="E32" i="1"/>
  <c r="J31" i="1"/>
  <c r="O31" i="1"/>
  <c r="J32" i="1"/>
  <c r="J26" i="7"/>
  <c r="H26" i="7"/>
  <c r="R70" i="12"/>
  <c r="G70" i="12"/>
  <c r="E69" i="12"/>
  <c r="E70" i="12"/>
  <c r="R32" i="12"/>
  <c r="H32" i="12"/>
  <c r="E33" i="11"/>
  <c r="U67" i="4"/>
  <c r="U52" i="7"/>
  <c r="S52" i="7"/>
  <c r="U51" i="7"/>
  <c r="E51" i="7"/>
  <c r="K51" i="7"/>
  <c r="O27" i="7"/>
  <c r="H27" i="7"/>
  <c r="L27" i="7"/>
  <c r="H69" i="11"/>
  <c r="U33" i="11"/>
  <c r="E32" i="12"/>
  <c r="H33" i="12"/>
  <c r="K33" i="12"/>
  <c r="U69" i="12"/>
  <c r="R33" i="12"/>
  <c r="U69" i="11"/>
  <c r="U70" i="11"/>
  <c r="U32" i="11"/>
  <c r="E69" i="11"/>
  <c r="K69" i="11"/>
  <c r="H33" i="11"/>
  <c r="G32" i="11"/>
  <c r="H31" i="1"/>
  <c r="O32" i="1"/>
  <c r="L26" i="7"/>
  <c r="U68" i="4"/>
  <c r="J32" i="4"/>
  <c r="J31" i="4"/>
  <c r="K67" i="4"/>
  <c r="E31" i="4"/>
  <c r="H31" i="4"/>
  <c r="O32" i="4"/>
  <c r="H32" i="4"/>
  <c r="K68" i="4"/>
  <c r="H67" i="4"/>
  <c r="H68" i="4"/>
  <c r="O31" i="4"/>
  <c r="E32" i="4"/>
  <c r="V52" i="7" l="1"/>
  <c r="H52" i="7"/>
  <c r="E52" i="7"/>
  <c r="K52" i="7"/>
</calcChain>
</file>

<file path=xl/sharedStrings.xml><?xml version="1.0" encoding="utf-8"?>
<sst xmlns="http://schemas.openxmlformats.org/spreadsheetml/2006/main" count="835" uniqueCount="197">
  <si>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</si>
  <si>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</si>
  <si>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</si>
  <si>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</si>
  <si>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</si>
  <si>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</si>
  <si>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</si>
  <si>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</si>
  <si>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</si>
  <si>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</si>
  <si>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</si>
  <si>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</si>
  <si>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</si>
  <si>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</si>
  <si>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</si>
  <si>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</si>
  <si>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</si>
  <si>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</si>
  <si>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</si>
  <si>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</si>
  <si>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</si>
  <si>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</si>
  <si>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</si>
  <si>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</si>
  <si>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</si>
  <si>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</si>
  <si>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</si>
  <si>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</si>
  <si>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</si>
  <si>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</si>
  <si>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</si>
  <si>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</si>
  <si>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</si>
  <si>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</si>
  <si>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</si>
  <si>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</si>
  <si>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</si>
  <si>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</si>
  <si>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</si>
  <si>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</si>
  <si>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</si>
  <si>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</si>
  <si>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</si>
  <si>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</si>
  <si>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</si>
  <si>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SEAT</t>
  </si>
  <si>
    <t>Pierwsze rejestracje NOWYCH samochodów osobowych*, udział w rynku %</t>
  </si>
  <si>
    <t>First Registrations of NEW Passenger Cars*, Market Share %</t>
  </si>
  <si>
    <t>RAZEM 1-15</t>
  </si>
  <si>
    <t>Zmiana poz r/r</t>
  </si>
  <si>
    <t>Ch position y/y</t>
  </si>
  <si>
    <t>IVECO</t>
  </si>
  <si>
    <t>Toyota Corolla</t>
  </si>
  <si>
    <t>Hyundai Tucson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</si>
  <si>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</si>
  <si>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</si>
  <si>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</si>
  <si>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</si>
  <si>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</si>
  <si>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</si>
  <si>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</si>
  <si>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</si>
  <si>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</si>
  <si>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</si>
  <si>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Kia Stonic</t>
  </si>
  <si>
    <t>Zmiana poz
r/r</t>
  </si>
  <si>
    <t>Ch. Position
y/y</t>
  </si>
  <si>
    <t>Pierwsze rejestracje NOWYCH samochodów dostawczych o DMC&lt;=3,5T*, udział w rynku %</t>
  </si>
  <si>
    <t>Volkswagen T-Roc</t>
  </si>
  <si>
    <t>Toyota Proace City</t>
  </si>
  <si>
    <t xml:space="preserve">   Source: PZPM on the basis of CEP (Central Register of Vehicles)</t>
  </si>
  <si>
    <t>* PZPM na podstawie CEP (Centralnej Ewidencji Pojazdów)</t>
  </si>
  <si>
    <t>Dacia Sandero</t>
  </si>
  <si>
    <t>Kia Xceed</t>
  </si>
  <si>
    <t>HONDA</t>
  </si>
  <si>
    <t>Opel Movano</t>
  </si>
  <si>
    <t>Benzyna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</si>
  <si>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</si>
  <si>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</si>
  <si>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</si>
  <si>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</si>
  <si>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</si>
  <si>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</si>
  <si>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</si>
  <si>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</si>
  <si>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</si>
  <si>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w tys. szt.</t>
  </si>
  <si>
    <t>Alternatywne/inne</t>
  </si>
  <si>
    <t>Inne / b.d.</t>
  </si>
  <si>
    <t>+0,0 pp</t>
  </si>
  <si>
    <t>Toyota Yaris Cross</t>
  </si>
  <si>
    <t>Skoda Karoq</t>
  </si>
  <si>
    <t>ISUZU</t>
  </si>
  <si>
    <t>Volvo XC60</t>
  </si>
  <si>
    <t>Skoda Kodiaq</t>
  </si>
  <si>
    <t>Volkswagen Passat</t>
  </si>
  <si>
    <t>Fiat Ducato</t>
  </si>
  <si>
    <t>Kia Ceed</t>
  </si>
  <si>
    <t>Ford Transit Custom</t>
  </si>
  <si>
    <t>Toyota Aygo X</t>
  </si>
  <si>
    <t>Volkswagen Crafter</t>
  </si>
  <si>
    <t>Hyundai i30</t>
  </si>
  <si>
    <t>Fiat Doblo</t>
  </si>
  <si>
    <t>PORSCHE</t>
  </si>
  <si>
    <t>+0,3 pp</t>
  </si>
  <si>
    <t>Suzuki Vitara</t>
  </si>
  <si>
    <t>Toyota Corolla Cross</t>
  </si>
  <si>
    <t>Lexus NX</t>
  </si>
  <si>
    <t>Ford Transit Connect</t>
  </si>
  <si>
    <t>Peugeot Boxer</t>
  </si>
  <si>
    <t>Renault Express</t>
  </si>
  <si>
    <t>-1,1 pp</t>
  </si>
  <si>
    <t>Styczeń</t>
  </si>
  <si>
    <t>January</t>
  </si>
  <si>
    <t>Luty</t>
  </si>
  <si>
    <t>February</t>
  </si>
  <si>
    <t>Lut/Sty
Zmiana %</t>
  </si>
  <si>
    <t>Feb/Jan Ch %</t>
  </si>
  <si>
    <t>Rok narastająco Styczeń - luty</t>
  </si>
  <si>
    <t>YTD January - February</t>
  </si>
  <si>
    <t>Lut/Sty
Zmiana poz</t>
  </si>
  <si>
    <t>Feb/Jan Ch position</t>
  </si>
  <si>
    <t>Rok narastająco Styczeń -Luty</t>
  </si>
  <si>
    <t>Rejestracje nowych samochodów osobowych na KLIENTÓW INDYWIDUALNYCH, ranking marek - Luty 2023</t>
  </si>
  <si>
    <t>Registrations of New PC For Individual Customers, Top Makes - February 2023</t>
  </si>
  <si>
    <t>Rejestracje nowych samochodów osobowych na KLIENTÓW INDYWIDUALNYCH,
ranking marek - 2023 narastająco</t>
  </si>
  <si>
    <t>Registrations of New PC For Indywidual Customers, Top Makes - 2023 YTD</t>
  </si>
  <si>
    <t>Rejestracje nowych samochodów osobowych na KLIENTÓW INDYWIDUALNYCH, ranking modeli - Luty 2023</t>
  </si>
  <si>
    <t>Registrations of New PC For Individual Customers, Top Models - February 2023</t>
  </si>
  <si>
    <t>Rejestracje nowych samochodów osobowych na Inywidualnych Klentów,
ranking modeli - 2023 narastająco</t>
  </si>
  <si>
    <t>Registrations of New PC For Individual Customers, Top Models - 2023 YTD</t>
  </si>
  <si>
    <t>Rejestracje nowych samochodów osobowych na REGON, ranking marek - Luty 2023</t>
  </si>
  <si>
    <t>Registrations of New PC For Business Activity, Top Makes - February 2023</t>
  </si>
  <si>
    <t>Rejestracje nowych samochodów osobowych na REGON,
ranking marek - 2023 narastająco</t>
  </si>
  <si>
    <t>Registrations of New PC For Business Activity, Top Makes - 2023 YTD</t>
  </si>
  <si>
    <t>Rejestracje nowych samochodów osobowych na REGON, ranking modeli - Luty 2023</t>
  </si>
  <si>
    <t>Registrations of New PC For Business Activity, Top Models - February 2023</t>
  </si>
  <si>
    <t>Rejestracje nowych samochodów osobowych na REGON,
ranking modeli - 2023 narastająco</t>
  </si>
  <si>
    <t>Rejestracje nowych samochodów dostawczych do 3,5T, ranking modeli - Luty 2023</t>
  </si>
  <si>
    <t>Registrations of new LCV up to 3.5T, Top Models - February 2023</t>
  </si>
  <si>
    <t>Rejestracje nowych samochodów dostawczych do 3,5T, ranking modeli - 2023 narastająco</t>
  </si>
  <si>
    <t>Registrations of new LCV up to 3.5T, Top Models - 2023 YTD</t>
  </si>
  <si>
    <t>Rejestracje nowych samochodów osobowych OGÓŁEM, ranking modeli - Luty 2023</t>
  </si>
  <si>
    <t>Registrations of new PC, Top Models - February 2023</t>
  </si>
  <si>
    <t>Rejestracje nowych samochodów osobowych OGÓŁEM, ranking modeli - 2023 narastająco</t>
  </si>
  <si>
    <t>Registrations of new PC, Top Models - 2023 YTD</t>
  </si>
  <si>
    <t>SSANGYONG</t>
  </si>
  <si>
    <t>Hyundai i20</t>
  </si>
  <si>
    <t>Mazda CX-5</t>
  </si>
  <si>
    <t>CUPRA</t>
  </si>
  <si>
    <t>Audi A4</t>
  </si>
  <si>
    <t>BMW X3</t>
  </si>
  <si>
    <t>PZPM based on CEP</t>
  </si>
  <si>
    <t>units</t>
  </si>
  <si>
    <t>FIRST REGISTRATIONS OF NEW PC &amp; LCV UP TO 3.5T</t>
  </si>
  <si>
    <t>% change y/y</t>
  </si>
  <si>
    <t>PC</t>
  </si>
  <si>
    <t>LCV - TOTAL</t>
  </si>
  <si>
    <t>LCV up to 3.5T</t>
  </si>
  <si>
    <t>SPECIAL VEHICLES up to 3.5t</t>
  </si>
  <si>
    <t>TOTAL PC &amp; LCV</t>
  </si>
  <si>
    <t>*including minibuses registered as Passenger Cars</t>
  </si>
  <si>
    <t>2023
Feb</t>
  </si>
  <si>
    <t>2022
Feb</t>
  </si>
  <si>
    <t>2022
Jan - Feb</t>
  </si>
  <si>
    <t>2023
Jan - Feb</t>
  </si>
  <si>
    <t>Hyundai Kona</t>
  </si>
  <si>
    <t>31,1</t>
  </si>
  <si>
    <t>33,1</t>
  </si>
  <si>
    <t>-4,7 pp</t>
  </si>
  <si>
    <t>5,6</t>
  </si>
  <si>
    <t>6,8</t>
  </si>
  <si>
    <t>25,8</t>
  </si>
  <si>
    <t>33,7</t>
  </si>
  <si>
    <t>+4,5 pp</t>
  </si>
  <si>
    <t>1,1</t>
  </si>
  <si>
    <t>2,2</t>
  </si>
  <si>
    <t>+1,2 pp</t>
  </si>
  <si>
    <t>1,6</t>
  </si>
  <si>
    <t>1,7</t>
  </si>
  <si>
    <t>-0,2 pp</t>
  </si>
  <si>
    <t>10,8</t>
  </si>
  <si>
    <t>15,8</t>
  </si>
  <si>
    <t>+4,2 pp</t>
  </si>
  <si>
    <t>10,0</t>
  </si>
  <si>
    <t>12,0</t>
  </si>
  <si>
    <t>2,3</t>
  </si>
  <si>
    <t>1,9</t>
  </si>
  <si>
    <t/>
  </si>
  <si>
    <t>First Registrations of NEW Passenger Cars by Fuel Type</t>
  </si>
  <si>
    <t>Fuel Type</t>
  </si>
  <si>
    <t>Change %
y/y</t>
  </si>
  <si>
    <t>Share
Change
y/y</t>
  </si>
  <si>
    <t>tous. pcs.</t>
  </si>
  <si>
    <t>share %</t>
  </si>
  <si>
    <t>Jan-Feb 2022</t>
  </si>
  <si>
    <t>Jan-Feb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</si>
</sst>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#,##0.000"/>
    <numFmt numFmtId="169" formatCode="#,##0.0"/>
    <numFmt numFmtId="170" formatCode="[Black]\+0.0%;[Red]\-0.0%"/>
    <numFmt numFmtId="171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Barlow"/>
      <charset val="238"/>
    </font>
    <font>
      <b/>
      <sz val="10"/>
      <color theme="0"/>
      <name val="Arial Nova"/>
      <family val="2"/>
    </font>
    <font>
      <b/>
      <i/>
      <sz val="10"/>
      <color theme="0" tint="-0.34998626667073579"/>
      <name val="Arial Nova"/>
      <family val="2"/>
    </font>
    <font>
      <sz val="10"/>
      <color theme="0"/>
      <name val="Arial Nova"/>
      <family val="2"/>
    </font>
    <font>
      <i/>
      <sz val="10"/>
      <color theme="0" tint="-0.34998626667073579"/>
      <name val="Arial Nova"/>
      <family val="2"/>
    </font>
    <font>
      <i/>
      <sz val="11"/>
      <color theme="1"/>
      <name val="Arial Nova"/>
      <family val="2"/>
    </font>
    <font>
      <sz val="11"/>
      <color theme="1"/>
      <name val="Arial Nova"/>
      <family val="2"/>
    </font>
    <font>
      <i/>
      <sz val="11"/>
      <color rgb="FFFF0000"/>
      <name val="Arial Nova"/>
      <family val="2"/>
    </font>
    <font>
      <sz val="10"/>
      <color theme="1"/>
      <name val="Arial Nova"/>
      <family val="2"/>
    </font>
    <font>
      <b/>
      <sz val="11"/>
      <color theme="0"/>
      <name val="Arial Nova"/>
      <family val="2"/>
    </font>
    <font>
      <b/>
      <sz val="10"/>
      <name val="Arial Nova"/>
      <family val="2"/>
    </font>
    <font>
      <b/>
      <i/>
      <sz val="10"/>
      <color theme="1" tint="0.499984740745262"/>
      <name val="Arial Nova"/>
      <family val="2"/>
    </font>
    <font>
      <sz val="10"/>
      <color theme="1" tint="0.499984740745262"/>
      <name val="Arial Nova"/>
      <family val="2"/>
    </font>
    <font>
      <sz val="10"/>
      <name val="Arial Nova"/>
      <family val="2"/>
    </font>
    <font>
      <b/>
      <sz val="10"/>
      <color rgb="FF000000"/>
      <name val="Arial Nova"/>
      <family val="2"/>
    </font>
    <font>
      <sz val="9"/>
      <color theme="1"/>
      <name val="Arial Nova"/>
      <family val="2"/>
    </font>
    <font>
      <sz val="9"/>
      <color theme="1" tint="0.499984740745262"/>
      <name val="Arial Nova"/>
      <family val="2"/>
    </font>
    <font>
      <b/>
      <sz val="20"/>
      <color rgb="FFFF0000"/>
      <name val="Arial Nova"/>
      <family val="2"/>
    </font>
    <font>
      <sz val="1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0"/>
      <color theme="1"/>
      <name val="Arial Nova"/>
      <family val="2"/>
      <charset val="238"/>
    </font>
    <font>
      <sz val="11"/>
      <color theme="1" tint="0.499984740745262"/>
      <name val="Arial Nova"/>
      <family val="2"/>
    </font>
    <font>
      <i/>
      <sz val="11"/>
      <color theme="1" tint="0.499984740745262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10" fillId="2" borderId="33" xfId="7" applyFont="1" applyFill="1" applyBorder="1" applyAlignment="1">
      <alignment horizontal="center" vertical="center" wrapText="1"/>
    </xf>
    <xf numFmtId="0" fontId="10" fillId="2" borderId="20" xfId="7" applyFont="1" applyFill="1" applyBorder="1" applyAlignment="1">
      <alignment horizontal="center" wrapText="1"/>
    </xf>
    <xf numFmtId="0" fontId="10" fillId="2" borderId="31" xfId="7" applyFont="1" applyFill="1" applyBorder="1" applyAlignment="1">
      <alignment horizontal="center" vertical="center" wrapText="1"/>
    </xf>
    <xf numFmtId="0" fontId="11" fillId="2" borderId="23" xfId="7" applyFont="1" applyFill="1" applyBorder="1" applyAlignment="1">
      <alignment horizontal="center" vertical="center" wrapText="1"/>
    </xf>
    <xf numFmtId="0" fontId="11" fillId="2" borderId="21" xfId="7" applyFont="1" applyFill="1" applyBorder="1" applyAlignment="1">
      <alignment horizontal="center" vertical="top" wrapText="1"/>
    </xf>
    <xf numFmtId="0" fontId="11" fillId="2" borderId="18" xfId="7" applyFont="1" applyFill="1" applyBorder="1" applyAlignment="1">
      <alignment horizontal="center" vertical="center" wrapText="1"/>
    </xf>
    <xf numFmtId="0" fontId="11" fillId="2" borderId="31" xfId="7" applyFont="1" applyFill="1" applyBorder="1" applyAlignment="1">
      <alignment horizontal="center" vertical="center" wrapText="1"/>
    </xf>
    <xf numFmtId="0" fontId="11" fillId="2" borderId="18" xfId="7" applyFont="1" applyFill="1" applyBorder="1" applyAlignment="1">
      <alignment horizontal="center" vertical="center" wrapText="1"/>
    </xf>
    <xf numFmtId="0" fontId="9" fillId="2" borderId="0" xfId="7" applyFont="1" applyFill="1" applyAlignment="1">
      <alignment horizontal="center" vertical="center"/>
    </xf>
    <xf numFmtId="0" fontId="9" fillId="2" borderId="25" xfId="7" applyFont="1" applyFill="1" applyBorder="1" applyAlignment="1">
      <alignment horizontal="center" vertical="center"/>
    </xf>
    <xf numFmtId="0" fontId="10" fillId="2" borderId="33" xfId="7" applyFont="1" applyFill="1" applyBorder="1" applyAlignment="1">
      <alignment horizontal="center" vertical="center" wrapText="1"/>
    </xf>
    <xf numFmtId="0" fontId="10" fillId="2" borderId="20" xfId="7" applyFont="1" applyFill="1" applyBorder="1" applyAlignment="1">
      <alignment horizontal="center" vertical="center" wrapText="1"/>
    </xf>
    <xf numFmtId="0" fontId="10" fillId="2" borderId="34" xfId="7" applyFont="1" applyFill="1" applyBorder="1" applyAlignment="1">
      <alignment horizontal="center" vertical="center" wrapText="1"/>
    </xf>
    <xf numFmtId="0" fontId="10" fillId="2" borderId="29" xfId="7" applyFont="1" applyFill="1" applyBorder="1" applyAlignment="1">
      <alignment horizontal="center" vertical="center" wrapText="1"/>
    </xf>
    <xf numFmtId="0" fontId="8" fillId="2" borderId="27" xfId="7" applyFont="1" applyFill="1" applyBorder="1" applyAlignment="1">
      <alignment horizontal="center" vertical="center"/>
    </xf>
    <xf numFmtId="0" fontId="8" fillId="2" borderId="28" xfId="7" applyFont="1" applyFill="1" applyBorder="1" applyAlignment="1">
      <alignment horizontal="center" vertical="center"/>
    </xf>
    <xf numFmtId="0" fontId="8" fillId="2" borderId="26" xfId="7" applyFont="1" applyFill="1" applyBorder="1" applyAlignment="1">
      <alignment horizontal="center" vertical="center"/>
    </xf>
    <xf numFmtId="0" fontId="11" fillId="2" borderId="31" xfId="7" applyFont="1" applyFill="1" applyBorder="1" applyAlignment="1">
      <alignment horizontal="center" vertical="top" wrapText="1"/>
    </xf>
    <xf numFmtId="0" fontId="11" fillId="2" borderId="18" xfId="7" applyFont="1" applyFill="1" applyBorder="1" applyAlignment="1">
      <alignment horizontal="center" vertical="top" wrapText="1"/>
    </xf>
    <xf numFmtId="0" fontId="9" fillId="2" borderId="24" xfId="7" applyFont="1" applyFill="1" applyBorder="1" applyAlignment="1">
      <alignment horizontal="center" vertical="center"/>
    </xf>
    <xf numFmtId="0" fontId="10" fillId="2" borderId="17" xfId="7" applyFont="1" applyFill="1" applyBorder="1" applyAlignment="1">
      <alignment horizontal="center" wrapText="1"/>
    </xf>
    <xf numFmtId="0" fontId="10" fillId="2" borderId="31" xfId="7" applyFont="1" applyFill="1" applyBorder="1" applyAlignment="1">
      <alignment horizontal="center" wrapText="1"/>
    </xf>
    <xf numFmtId="0" fontId="10" fillId="2" borderId="17" xfId="7" applyFont="1" applyFill="1" applyBorder="1" applyAlignment="1">
      <alignment horizontal="center" vertical="center" wrapText="1"/>
    </xf>
    <xf numFmtId="0" fontId="10" fillId="2" borderId="31" xfId="7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22" applyFont="1"/>
    <xf numFmtId="0" fontId="14" fillId="0" borderId="0" xfId="0" applyFont="1"/>
    <xf numFmtId="14" fontId="15" fillId="0" borderId="0" xfId="0" applyNumberFormat="1" applyFont="1"/>
    <xf numFmtId="0" fontId="13" fillId="0" borderId="0" xfId="0" applyFont="1"/>
    <xf numFmtId="0" fontId="13" fillId="0" borderId="0" xfId="22" applyFont="1" applyAlignment="1">
      <alignment horizontal="right"/>
    </xf>
    <xf numFmtId="0" fontId="16" fillId="2" borderId="1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wrapText="1"/>
    </xf>
    <xf numFmtId="166" fontId="8" fillId="2" borderId="4" xfId="23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166" fontId="15" fillId="0" borderId="4" xfId="23" applyNumberFormat="1" applyFont="1" applyBorder="1" applyAlignment="1">
      <alignment horizontal="center"/>
    </xf>
    <xf numFmtId="165" fontId="15" fillId="0" borderId="4" xfId="20" applyNumberFormat="1" applyFont="1" applyBorder="1" applyAlignment="1">
      <alignment horizontal="center"/>
    </xf>
    <xf numFmtId="0" fontId="15" fillId="0" borderId="6" xfId="0" applyFont="1" applyBorder="1" applyAlignment="1">
      <alignment horizontal="left" wrapText="1" indent="1"/>
    </xf>
    <xf numFmtId="166" fontId="15" fillId="0" borderId="5" xfId="23" applyNumberFormat="1" applyFont="1" applyBorder="1" applyAlignment="1">
      <alignment horizontal="center"/>
    </xf>
    <xf numFmtId="165" fontId="15" fillId="0" borderId="5" xfId="24" applyNumberFormat="1" applyFont="1" applyBorder="1" applyAlignment="1">
      <alignment horizontal="center"/>
    </xf>
    <xf numFmtId="0" fontId="15" fillId="0" borderId="9" xfId="0" applyFont="1" applyBorder="1" applyAlignment="1">
      <alignment horizontal="left" wrapText="1" indent="1"/>
    </xf>
    <xf numFmtId="165" fontId="15" fillId="0" borderId="8" xfId="20" applyNumberFormat="1" applyFont="1" applyBorder="1" applyAlignment="1">
      <alignment horizontal="center"/>
    </xf>
    <xf numFmtId="0" fontId="8" fillId="2" borderId="4" xfId="0" applyFont="1" applyFill="1" applyBorder="1" applyAlignment="1">
      <alignment vertical="center" wrapText="1"/>
    </xf>
    <xf numFmtId="166" fontId="8" fillId="2" borderId="4" xfId="23" applyNumberFormat="1" applyFont="1" applyFill="1" applyBorder="1" applyAlignment="1">
      <alignment horizontal="center" vertical="center"/>
    </xf>
    <xf numFmtId="165" fontId="8" fillId="2" borderId="4" xfId="20" applyNumberFormat="1" applyFont="1" applyFill="1" applyBorder="1" applyAlignment="1">
      <alignment horizontal="center" vertical="center"/>
    </xf>
    <xf numFmtId="0" fontId="15" fillId="0" borderId="7" xfId="22" applyFont="1" applyBorder="1"/>
    <xf numFmtId="0" fontId="13" fillId="0" borderId="7" xfId="22" applyFont="1" applyBorder="1"/>
    <xf numFmtId="166" fontId="13" fillId="0" borderId="0" xfId="22" applyNumberFormat="1" applyFont="1"/>
    <xf numFmtId="14" fontId="13" fillId="0" borderId="0" xfId="0" applyNumberFormat="1" applyFont="1"/>
    <xf numFmtId="0" fontId="17" fillId="0" borderId="0" xfId="7" applyFont="1" applyAlignment="1">
      <alignment horizontal="center" vertical="center"/>
    </xf>
    <xf numFmtId="0" fontId="18" fillId="0" borderId="0" xfId="7" applyFont="1" applyAlignment="1">
      <alignment horizontal="center" vertical="center"/>
    </xf>
    <xf numFmtId="0" fontId="17" fillId="0" borderId="0" xfId="7" applyFont="1" applyAlignment="1">
      <alignment horizontal="center" vertical="center"/>
    </xf>
    <xf numFmtId="0" fontId="19" fillId="0" borderId="0" xfId="7" applyFont="1" applyAlignment="1">
      <alignment horizontal="right" vertical="center"/>
    </xf>
    <xf numFmtId="0" fontId="8" fillId="2" borderId="33" xfId="7" applyFont="1" applyFill="1" applyBorder="1" applyAlignment="1">
      <alignment horizontal="center" wrapText="1"/>
    </xf>
    <xf numFmtId="0" fontId="8" fillId="2" borderId="17" xfId="7" applyFont="1" applyFill="1" applyBorder="1" applyAlignment="1">
      <alignment horizontal="center" wrapText="1"/>
    </xf>
    <xf numFmtId="0" fontId="8" fillId="2" borderId="20" xfId="7" applyFont="1" applyFill="1" applyBorder="1" applyAlignment="1">
      <alignment horizontal="center" vertical="center"/>
    </xf>
    <xf numFmtId="0" fontId="8" fillId="2" borderId="34" xfId="7" applyFont="1" applyFill="1" applyBorder="1" applyAlignment="1">
      <alignment horizontal="center" wrapText="1"/>
    </xf>
    <xf numFmtId="0" fontId="8" fillId="2" borderId="31" xfId="7" applyFont="1" applyFill="1" applyBorder="1" applyAlignment="1">
      <alignment horizontal="center" wrapText="1"/>
    </xf>
    <xf numFmtId="0" fontId="9" fillId="2" borderId="29" xfId="7" applyFont="1" applyFill="1" applyBorder="1" applyAlignment="1">
      <alignment horizontal="center" vertical="center"/>
    </xf>
    <xf numFmtId="0" fontId="9" fillId="2" borderId="34" xfId="7" applyFont="1" applyFill="1" applyBorder="1" applyAlignment="1">
      <alignment horizontal="center" vertical="top"/>
    </xf>
    <xf numFmtId="0" fontId="9" fillId="2" borderId="31" xfId="7" applyFont="1" applyFill="1" applyBorder="1" applyAlignment="1">
      <alignment horizontal="center" vertical="top"/>
    </xf>
    <xf numFmtId="0" fontId="9" fillId="2" borderId="23" xfId="7" applyFont="1" applyFill="1" applyBorder="1" applyAlignment="1">
      <alignment horizontal="center" vertical="top"/>
    </xf>
    <xf numFmtId="0" fontId="9" fillId="2" borderId="18" xfId="7" applyFont="1" applyFill="1" applyBorder="1" applyAlignment="1">
      <alignment horizontal="center" vertical="top"/>
    </xf>
    <xf numFmtId="0" fontId="17" fillId="0" borderId="16" xfId="7" applyFont="1" applyBorder="1" applyAlignment="1">
      <alignment horizontal="center" vertical="center"/>
    </xf>
    <xf numFmtId="0" fontId="20" fillId="0" borderId="19" xfId="7" applyFont="1" applyBorder="1" applyAlignment="1">
      <alignment vertical="center"/>
    </xf>
    <xf numFmtId="3" fontId="20" fillId="0" borderId="22" xfId="7" applyNumberFormat="1" applyFont="1" applyBorder="1" applyAlignment="1">
      <alignment vertical="center"/>
    </xf>
    <xf numFmtId="10" fontId="20" fillId="0" borderId="19" xfId="16" applyNumberFormat="1" applyFont="1" applyBorder="1" applyAlignment="1">
      <alignment vertical="center"/>
    </xf>
    <xf numFmtId="165" fontId="20" fillId="0" borderId="19" xfId="16" applyNumberFormat="1" applyFont="1" applyBorder="1" applyAlignment="1">
      <alignment vertical="center"/>
    </xf>
    <xf numFmtId="10" fontId="13" fillId="0" borderId="0" xfId="0" applyNumberFormat="1" applyFont="1"/>
    <xf numFmtId="0" fontId="21" fillId="4" borderId="16" xfId="0" applyFont="1" applyFill="1" applyBorder="1" applyAlignment="1">
      <alignment horizontal="center" vertical="center" wrapText="1"/>
    </xf>
    <xf numFmtId="0" fontId="20" fillId="4" borderId="19" xfId="7" applyFont="1" applyFill="1" applyBorder="1" applyAlignment="1">
      <alignment vertical="center"/>
    </xf>
    <xf numFmtId="3" fontId="20" fillId="4" borderId="22" xfId="7" applyNumberFormat="1" applyFont="1" applyFill="1" applyBorder="1" applyAlignment="1">
      <alignment vertical="center"/>
    </xf>
    <xf numFmtId="10" fontId="20" fillId="4" borderId="19" xfId="16" applyNumberFormat="1" applyFont="1" applyFill="1" applyBorder="1" applyAlignment="1">
      <alignment vertical="center"/>
    </xf>
    <xf numFmtId="165" fontId="20" fillId="4" borderId="19" xfId="16" applyNumberFormat="1" applyFont="1" applyFill="1" applyBorder="1" applyAlignment="1">
      <alignment vertical="center"/>
    </xf>
    <xf numFmtId="0" fontId="17" fillId="3" borderId="32" xfId="7" applyFont="1" applyFill="1" applyBorder="1" applyAlignment="1">
      <alignment horizontal="center" vertical="center"/>
    </xf>
    <xf numFmtId="0" fontId="17" fillId="3" borderId="19" xfId="7" applyFont="1" applyFill="1" applyBorder="1" applyAlignment="1">
      <alignment horizontal="center" vertical="center"/>
    </xf>
    <xf numFmtId="3" fontId="20" fillId="3" borderId="22" xfId="7" applyNumberFormat="1" applyFont="1" applyFill="1" applyBorder="1" applyAlignment="1">
      <alignment vertical="center"/>
    </xf>
    <xf numFmtId="10" fontId="20" fillId="3" borderId="19" xfId="16" applyNumberFormat="1" applyFont="1" applyFill="1" applyBorder="1" applyAlignment="1">
      <alignment vertical="center"/>
    </xf>
    <xf numFmtId="165" fontId="20" fillId="3" borderId="19" xfId="16" applyNumberFormat="1" applyFont="1" applyFill="1" applyBorder="1" applyAlignment="1">
      <alignment vertical="center"/>
    </xf>
    <xf numFmtId="0" fontId="8" fillId="2" borderId="32" xfId="7" applyFont="1" applyFill="1" applyBorder="1" applyAlignment="1">
      <alignment horizontal="center" vertical="top"/>
    </xf>
    <xf numFmtId="0" fontId="8" fillId="2" borderId="19" xfId="7" applyFont="1" applyFill="1" applyBorder="1" applyAlignment="1">
      <alignment horizontal="center" vertical="top"/>
    </xf>
    <xf numFmtId="3" fontId="8" fillId="2" borderId="22" xfId="7" applyNumberFormat="1" applyFont="1" applyFill="1" applyBorder="1" applyAlignment="1">
      <alignment vertical="center"/>
    </xf>
    <xf numFmtId="9" fontId="8" fillId="2" borderId="19" xfId="16" applyFont="1" applyFill="1" applyBorder="1" applyAlignment="1">
      <alignment vertical="center"/>
    </xf>
    <xf numFmtId="165" fontId="8" fillId="2" borderId="19" xfId="7" applyNumberFormat="1" applyFont="1" applyFill="1" applyBorder="1" applyAlignment="1">
      <alignment vertical="center"/>
    </xf>
    <xf numFmtId="0" fontId="20" fillId="0" borderId="0" xfId="7" applyFont="1"/>
    <xf numFmtId="0" fontId="22" fillId="0" borderId="0" xfId="0" applyFont="1"/>
    <xf numFmtId="0" fontId="23" fillId="0" borderId="0" xfId="0" applyFont="1"/>
    <xf numFmtId="0" fontId="15" fillId="0" borderId="0" xfId="0" applyFont="1"/>
    <xf numFmtId="0" fontId="24" fillId="0" borderId="0" xfId="6" applyFont="1" applyAlignment="1">
      <alignment horizontal="center" vertical="top"/>
    </xf>
    <xf numFmtId="0" fontId="8" fillId="2" borderId="33" xfId="7" applyFont="1" applyFill="1" applyBorder="1" applyAlignment="1">
      <alignment horizontal="center" vertical="center"/>
    </xf>
    <xf numFmtId="0" fontId="9" fillId="2" borderId="23" xfId="7" applyFont="1" applyFill="1" applyBorder="1" applyAlignment="1">
      <alignment horizontal="center" vertical="center"/>
    </xf>
    <xf numFmtId="0" fontId="9" fillId="2" borderId="30" xfId="7" applyFont="1" applyFill="1" applyBorder="1" applyAlignment="1">
      <alignment horizontal="center" vertical="center"/>
    </xf>
    <xf numFmtId="0" fontId="9" fillId="2" borderId="21" xfId="7" applyFont="1" applyFill="1" applyBorder="1" applyAlignment="1">
      <alignment horizontal="center" vertical="center"/>
    </xf>
    <xf numFmtId="1" fontId="20" fillId="0" borderId="16" xfId="16" applyNumberFormat="1" applyFont="1" applyBorder="1" applyAlignment="1">
      <alignment horizontal="center"/>
    </xf>
    <xf numFmtId="1" fontId="20" fillId="4" borderId="16" xfId="16" applyNumberFormat="1" applyFont="1" applyFill="1" applyBorder="1" applyAlignment="1">
      <alignment horizontal="center"/>
    </xf>
    <xf numFmtId="3" fontId="20" fillId="3" borderId="16" xfId="7" applyNumberFormat="1" applyFont="1" applyFill="1" applyBorder="1" applyAlignment="1">
      <alignment vertical="center"/>
    </xf>
    <xf numFmtId="0" fontId="20" fillId="3" borderId="16" xfId="7" applyFont="1" applyFill="1" applyBorder="1" applyAlignment="1">
      <alignment vertical="center"/>
    </xf>
    <xf numFmtId="3" fontId="8" fillId="2" borderId="16" xfId="7" applyNumberFormat="1" applyFont="1" applyFill="1" applyBorder="1" applyAlignment="1">
      <alignment vertical="center"/>
    </xf>
    <xf numFmtId="0" fontId="15" fillId="0" borderId="0" xfId="0" applyFont="1" applyAlignment="1">
      <alignment horizontal="right"/>
    </xf>
    <xf numFmtId="0" fontId="20" fillId="0" borderId="5" xfId="0" applyFont="1" applyBorder="1" applyAlignment="1">
      <alignment horizontal="left"/>
    </xf>
    <xf numFmtId="0" fontId="20" fillId="0" borderId="5" xfId="0" applyFont="1" applyBorder="1" applyAlignment="1">
      <alignment horizontal="left" indent="1"/>
    </xf>
    <xf numFmtId="0" fontId="20" fillId="0" borderId="8" xfId="0" applyFont="1" applyBorder="1" applyAlignment="1">
      <alignment horizontal="left" indent="1"/>
    </xf>
    <xf numFmtId="0" fontId="25" fillId="0" borderId="6" xfId="20" applyNumberFormat="1" applyFont="1" applyBorder="1" applyAlignment="1">
      <alignment horizontal="right"/>
    </xf>
    <xf numFmtId="165" fontId="25" fillId="0" borderId="12" xfId="20" applyNumberFormat="1" applyFont="1" applyBorder="1" applyAlignment="1">
      <alignment horizontal="right"/>
    </xf>
    <xf numFmtId="170" fontId="25" fillId="0" borderId="15" xfId="16" applyNumberFormat="1" applyFont="1" applyBorder="1"/>
    <xf numFmtId="170" fontId="26" fillId="0" borderId="5" xfId="16" applyNumberFormat="1" applyFont="1" applyBorder="1" applyAlignment="1">
      <alignment horizontal="right"/>
    </xf>
    <xf numFmtId="171" fontId="25" fillId="0" borderId="6" xfId="20" applyNumberFormat="1" applyFont="1" applyBorder="1" applyAlignment="1">
      <alignment horizontal="right"/>
    </xf>
    <xf numFmtId="170" fontId="25" fillId="0" borderId="5" xfId="16" applyNumberFormat="1" applyFont="1" applyBorder="1"/>
    <xf numFmtId="170" fontId="25" fillId="0" borderId="5" xfId="16" applyNumberFormat="1" applyFont="1" applyBorder="1" applyAlignment="1">
      <alignment horizontal="right"/>
    </xf>
    <xf numFmtId="3" fontId="25" fillId="0" borderId="6" xfId="20" applyNumberFormat="1" applyFont="1" applyBorder="1" applyAlignment="1">
      <alignment horizontal="right"/>
    </xf>
    <xf numFmtId="170" fontId="27" fillId="0" borderId="5" xfId="16" applyNumberFormat="1" applyFont="1" applyBorder="1"/>
    <xf numFmtId="170" fontId="27" fillId="0" borderId="5" xfId="16" applyNumberFormat="1" applyFont="1" applyBorder="1" applyAlignment="1">
      <alignment horizontal="right"/>
    </xf>
    <xf numFmtId="168" fontId="25" fillId="0" borderId="6" xfId="20" applyNumberFormat="1" applyFont="1" applyBorder="1" applyAlignment="1">
      <alignment horizontal="right"/>
    </xf>
    <xf numFmtId="169" fontId="25" fillId="0" borderId="6" xfId="20" applyNumberFormat="1" applyFont="1" applyBorder="1" applyAlignment="1">
      <alignment horizontal="right"/>
    </xf>
    <xf numFmtId="168" fontId="25" fillId="0" borderId="9" xfId="20" applyNumberFormat="1" applyFont="1" applyBorder="1" applyAlignment="1">
      <alignment horizontal="right"/>
    </xf>
    <xf numFmtId="165" fontId="25" fillId="0" borderId="13" xfId="20" applyNumberFormat="1" applyFont="1" applyBorder="1" applyAlignment="1">
      <alignment horizontal="right"/>
    </xf>
    <xf numFmtId="170" fontId="25" fillId="0" borderId="8" xfId="16" applyNumberFormat="1" applyFont="1" applyBorder="1"/>
    <xf numFmtId="170" fontId="26" fillId="0" borderId="8" xfId="16" applyNumberFormat="1" applyFont="1" applyBorder="1" applyAlignment="1">
      <alignment horizontal="right"/>
    </xf>
    <xf numFmtId="0" fontId="17" fillId="0" borderId="0" xfId="7" applyFont="1" applyAlignment="1">
      <alignment horizontal="center" wrapText="1"/>
    </xf>
    <xf numFmtId="0" fontId="18" fillId="0" borderId="0" xfId="7" applyFont="1" applyAlignment="1">
      <alignment vertical="center"/>
    </xf>
    <xf numFmtId="0" fontId="20" fillId="3" borderId="22" xfId="7" applyFont="1" applyFill="1" applyBorder="1" applyAlignment="1">
      <alignment vertical="center"/>
    </xf>
    <xf numFmtId="0" fontId="28" fillId="0" borderId="0" xfId="0" applyFont="1"/>
    <xf numFmtId="0" fontId="29" fillId="0" borderId="0" xfId="0" applyFont="1"/>
  </cellXfs>
  <cellStyles count="25">
    <cellStyle name="Dziesiętny 2" xfId="1" xr:uid="{00000000-0005-0000-0000-000001000000}"/>
    <cellStyle name="Dziesiętny 2 2" xfId="2" xr:uid="{00000000-0005-0000-0000-000002000000}"/>
    <cellStyle name="Dziesiętny 2 3" xfId="3" xr:uid="{00000000-0005-0000-0000-000003000000}"/>
    <cellStyle name="Dziesiętny 3" xfId="4" xr:uid="{00000000-0005-0000-0000-000004000000}"/>
    <cellStyle name="Dziesiętny 4" xfId="5" xr:uid="{00000000-0005-0000-0000-000005000000}"/>
    <cellStyle name="Dziesiętny 5" xfId="23" xr:uid="{7A8515BB-AF15-4B26-914C-E100BC2C49C1}"/>
    <cellStyle name="Hiperłącze" xfId="6" builtinId="8"/>
    <cellStyle name="Normalny" xfId="0" builtinId="0"/>
    <cellStyle name="Normalny 2" xfId="7" xr:uid="{00000000-0005-0000-0000-000008000000}"/>
    <cellStyle name="Normalny 3" xfId="8" xr:uid="{00000000-0005-0000-0000-000009000000}"/>
    <cellStyle name="Normalny 3 2" xfId="9" xr:uid="{00000000-0005-0000-0000-00000A000000}"/>
    <cellStyle name="Normalny 4" xfId="10" xr:uid="{00000000-0005-0000-0000-00000B000000}"/>
    <cellStyle name="Normalny 4 2" xfId="11" xr:uid="{00000000-0005-0000-0000-00000C000000}"/>
    <cellStyle name="Normalny 4 3" xfId="22" xr:uid="{9BADC4B4-898B-4452-ACF1-0F5B49AA22B8}"/>
    <cellStyle name="Normalny 5" xfId="12" xr:uid="{00000000-0005-0000-0000-00000D000000}"/>
    <cellStyle name="Normalny 5 2" xfId="13" xr:uid="{00000000-0005-0000-0000-00000E000000}"/>
    <cellStyle name="Normalny 6" xfId="14" xr:uid="{00000000-0005-0000-0000-00000F000000}"/>
    <cellStyle name="Normalny 7" xfId="15" xr:uid="{00000000-0005-0000-0000-000010000000}"/>
    <cellStyle name="Procentowy 2" xfId="16" xr:uid="{00000000-0005-0000-0000-000012000000}"/>
    <cellStyle name="Procentowy 3" xfId="17" xr:uid="{00000000-0005-0000-0000-000013000000}"/>
    <cellStyle name="Procentowy 3 2" xfId="18" xr:uid="{00000000-0005-0000-0000-000014000000}"/>
    <cellStyle name="Procentowy 4" xfId="19" xr:uid="{00000000-0005-0000-0000-000015000000}"/>
    <cellStyle name="Procentowy 4 2" xfId="20" xr:uid="{00000000-0005-0000-0000-000016000000}"/>
    <cellStyle name="Procentowy 5" xfId="21" xr:uid="{00000000-0005-0000-0000-000017000000}"/>
    <cellStyle name="Procentowy 6" xfId="24" xr:uid="{EB800394-B732-40AB-83C9-A11097EC5853}"/>
  </cellStyles>
  <dxfs count="13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385638</xdr:colOff>
      <xdr:row>41</xdr:row>
      <xdr:rowOff>142058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50AE29D-3CC8-4DBC-BB1C-132683AF2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3971925"/>
          <a:ext cx="5157663" cy="3761558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21</xdr:row>
      <xdr:rowOff>104775</xdr:rowOff>
    </xdr:from>
    <xdr:to>
      <xdr:col>18</xdr:col>
      <xdr:colOff>187455</xdr:colOff>
      <xdr:row>41</xdr:row>
      <xdr:rowOff>66675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0BD446E-992C-4482-9CA8-C3CDB11E5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0326" y="4076700"/>
          <a:ext cx="5673854" cy="3581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69607-1D20-4C87-9116-8EBC3F015113}">
  <dimension ref="A1:IV28"/>
  <sheetViews>
    <sheetView showGridLines="0" tabSelected="1" workbookViewId="0">
      <selection activeCell="H1" sqref="H1"/>
    </sheetView>
  </sheetViews>
  <sheetFormatPr defaultColWidth="9.140625" defaultRowHeight="14.25" x14ac:dyDescent="0.2"/>
  <cols>
    <col min="1" max="1" width="1.140625" style="40" customWidth="1"/>
    <col min="2" max="2" width="41" style="40" customWidth="1"/>
    <col min="3" max="7" width="11.140625" style="40" customWidth="1"/>
    <col min="8" max="8" width="11.7109375" style="40" customWidth="1"/>
    <col min="9" max="16384" width="9.140625" style="40"/>
  </cols>
  <sheetData>
    <row r="1" spans="1:256" x14ac:dyDescent="0.2">
      <c r="A1" s="39"/>
      <c r="C1" s="41"/>
      <c r="E1" s="39"/>
      <c r="F1" s="39"/>
      <c r="G1" s="39"/>
      <c r="H1" s="42">
        <v>44987</v>
      </c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  <c r="IR1" s="39"/>
      <c r="IS1" s="39"/>
      <c r="IT1" s="39"/>
      <c r="IU1" s="39"/>
      <c r="IV1" s="39"/>
    </row>
    <row r="2" spans="1:256" ht="15.75" customHeight="1" x14ac:dyDescent="0.2">
      <c r="B2" s="43" t="s">
        <v>152</v>
      </c>
      <c r="H2" s="44" t="s">
        <v>153</v>
      </c>
    </row>
    <row r="3" spans="1:256" ht="24.75" customHeight="1" x14ac:dyDescent="0.2">
      <c r="B3" s="45" t="s">
        <v>154</v>
      </c>
      <c r="C3" s="46"/>
      <c r="D3" s="46"/>
      <c r="E3" s="46"/>
      <c r="F3" s="46"/>
      <c r="G3" s="46"/>
      <c r="H3" s="47"/>
    </row>
    <row r="4" spans="1:256" ht="24.75" customHeight="1" x14ac:dyDescent="0.2">
      <c r="B4" s="48"/>
      <c r="C4" s="49" t="s">
        <v>162</v>
      </c>
      <c r="D4" s="49" t="s">
        <v>163</v>
      </c>
      <c r="E4" s="50" t="s">
        <v>155</v>
      </c>
      <c r="F4" s="49" t="s">
        <v>165</v>
      </c>
      <c r="G4" s="49" t="s">
        <v>164</v>
      </c>
      <c r="H4" s="50" t="s">
        <v>155</v>
      </c>
    </row>
    <row r="5" spans="1:256" ht="24.75" customHeight="1" x14ac:dyDescent="0.2">
      <c r="B5" s="51" t="s">
        <v>156</v>
      </c>
      <c r="C5" s="52">
        <v>38525</v>
      </c>
      <c r="D5" s="52">
        <v>33538</v>
      </c>
      <c r="E5" s="53">
        <v>0.14869700041743683</v>
      </c>
      <c r="F5" s="52">
        <v>73571</v>
      </c>
      <c r="G5" s="52">
        <v>62513</v>
      </c>
      <c r="H5" s="53">
        <v>0.17689120662902114</v>
      </c>
    </row>
    <row r="6" spans="1:256" ht="24.75" customHeight="1" x14ac:dyDescent="0.2">
      <c r="B6" s="51" t="s">
        <v>157</v>
      </c>
      <c r="C6" s="52">
        <v>4787</v>
      </c>
      <c r="D6" s="52">
        <v>5225</v>
      </c>
      <c r="E6" s="53">
        <v>-8.3827751196172251E-2</v>
      </c>
      <c r="F6" s="52">
        <v>9957</v>
      </c>
      <c r="G6" s="52">
        <v>9723</v>
      </c>
      <c r="H6" s="53">
        <v>2.4066646096883693E-2</v>
      </c>
    </row>
    <row r="7" spans="1:256" ht="24.75" customHeight="1" x14ac:dyDescent="0.2">
      <c r="B7" s="54" t="s">
        <v>158</v>
      </c>
      <c r="C7" s="55">
        <f>C6-C8</f>
        <v>4681</v>
      </c>
      <c r="D7" s="55">
        <f>D6-D8</f>
        <v>5055</v>
      </c>
      <c r="E7" s="56">
        <f>C7/D7-1</f>
        <v>-7.3986152324431287E-2</v>
      </c>
      <c r="F7" s="55">
        <f>F6-F8</f>
        <v>9741</v>
      </c>
      <c r="G7" s="55">
        <f>G6-G8</f>
        <v>9430</v>
      </c>
      <c r="H7" s="56">
        <f>F7/G7-1</f>
        <v>3.2979851537645821E-2</v>
      </c>
    </row>
    <row r="8" spans="1:256" ht="24.75" customHeight="1" x14ac:dyDescent="0.2">
      <c r="B8" s="57" t="s">
        <v>159</v>
      </c>
      <c r="C8" s="55">
        <v>106</v>
      </c>
      <c r="D8" s="55">
        <v>170</v>
      </c>
      <c r="E8" s="58">
        <v>-0.37647058823529411</v>
      </c>
      <c r="F8" s="55">
        <v>216</v>
      </c>
      <c r="G8" s="55">
        <v>293</v>
      </c>
      <c r="H8" s="58">
        <v>-0.26279863481228671</v>
      </c>
    </row>
    <row r="9" spans="1:256" ht="25.5" customHeight="1" x14ac:dyDescent="0.2">
      <c r="B9" s="59" t="s">
        <v>160</v>
      </c>
      <c r="C9" s="60">
        <v>43312</v>
      </c>
      <c r="D9" s="60">
        <v>38763</v>
      </c>
      <c r="E9" s="61">
        <v>0.1173541779532028</v>
      </c>
      <c r="F9" s="60">
        <v>83528</v>
      </c>
      <c r="G9" s="60">
        <v>72236</v>
      </c>
      <c r="H9" s="61">
        <v>0.1563209480037655</v>
      </c>
    </row>
    <row r="10" spans="1:256" x14ac:dyDescent="0.2">
      <c r="B10" s="62" t="s">
        <v>161</v>
      </c>
      <c r="C10" s="63"/>
      <c r="D10" s="63"/>
      <c r="E10" s="63"/>
      <c r="F10" s="63"/>
      <c r="G10" s="63"/>
      <c r="H10" s="63"/>
    </row>
    <row r="11" spans="1:256" x14ac:dyDescent="0.2">
      <c r="B11" s="43"/>
      <c r="F11" s="64"/>
      <c r="G11" s="64"/>
    </row>
    <row r="28" spans="2:2" x14ac:dyDescent="0.2">
      <c r="B28" s="43"/>
    </row>
  </sheetData>
  <mergeCells count="1">
    <mergeCell ref="B3:H3"/>
  </mergeCells>
  <conditionalFormatting sqref="E7 H7">
    <cfRule type="cellIs" dxfId="133" priority="4" operator="lessThan">
      <formula>0</formula>
    </cfRule>
  </conditionalFormatting>
  <conditionalFormatting sqref="E5 H5">
    <cfRule type="cellIs" dxfId="132" priority="3" operator="lessThan">
      <formula>0</formula>
    </cfRule>
  </conditionalFormatting>
  <conditionalFormatting sqref="H6 E6">
    <cfRule type="cellIs" dxfId="131" priority="2" operator="lessThan">
      <formula>0</formula>
    </cfRule>
  </conditionalFormatting>
  <conditionalFormatting sqref="H8:H9 E8:E9">
    <cfRule type="cellIs" dxfId="130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/>
  </sheetViews>
  <sheetFormatPr defaultRowHeight="14.25" x14ac:dyDescent="0.2"/>
  <cols>
    <col min="1" max="1" width="1.7109375" style="43" customWidth="1"/>
    <col min="2" max="2" width="8.140625" style="43" customWidth="1"/>
    <col min="3" max="3" width="19.28515625" style="43" customWidth="1"/>
    <col min="4" max="14" width="10.28515625" style="43" customWidth="1"/>
    <col min="15" max="15" width="13" style="43" customWidth="1"/>
    <col min="16" max="16" width="23.140625" style="43" customWidth="1"/>
    <col min="17" max="22" width="10.28515625" style="43" customWidth="1"/>
    <col min="23" max="23" width="11.28515625" style="43" customWidth="1"/>
    <col min="24" max="16384" width="9.140625" style="43"/>
  </cols>
  <sheetData>
    <row r="1" spans="2:16" x14ac:dyDescent="0.2">
      <c r="B1" s="43" t="s">
        <v>3</v>
      </c>
      <c r="D1" s="41"/>
      <c r="O1" s="65">
        <v>44987</v>
      </c>
    </row>
    <row r="2" spans="2:16" ht="14.45" customHeight="1" x14ac:dyDescent="0.2">
      <c r="B2" s="66" t="s">
        <v>46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2:16" ht="14.45" customHeight="1" x14ac:dyDescent="0.2">
      <c r="B3" s="67" t="s">
        <v>47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2:16" ht="14.45" customHeight="1" thickBot="1" x14ac:dyDescent="0.25"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9" t="s">
        <v>4</v>
      </c>
    </row>
    <row r="5" spans="2:16" ht="14.45" customHeight="1" x14ac:dyDescent="0.2">
      <c r="B5" s="70" t="s">
        <v>0</v>
      </c>
      <c r="C5" s="71" t="s">
        <v>1</v>
      </c>
      <c r="D5" s="17" t="s">
        <v>114</v>
      </c>
      <c r="E5" s="17"/>
      <c r="F5" s="17"/>
      <c r="G5" s="17"/>
      <c r="H5" s="18"/>
      <c r="I5" s="19" t="s">
        <v>112</v>
      </c>
      <c r="J5" s="18"/>
      <c r="K5" s="19" t="s">
        <v>118</v>
      </c>
      <c r="L5" s="17"/>
      <c r="M5" s="17"/>
      <c r="N5" s="17"/>
      <c r="O5" s="72"/>
    </row>
    <row r="6" spans="2:16" ht="14.45" customHeight="1" thickBot="1" x14ac:dyDescent="0.25">
      <c r="B6" s="73"/>
      <c r="C6" s="74"/>
      <c r="D6" s="11" t="s">
        <v>115</v>
      </c>
      <c r="E6" s="11"/>
      <c r="F6" s="11"/>
      <c r="G6" s="11"/>
      <c r="H6" s="12"/>
      <c r="I6" s="22" t="s">
        <v>113</v>
      </c>
      <c r="J6" s="12"/>
      <c r="K6" s="22" t="s">
        <v>119</v>
      </c>
      <c r="L6" s="11"/>
      <c r="M6" s="11"/>
      <c r="N6" s="11"/>
      <c r="O6" s="75"/>
    </row>
    <row r="7" spans="2:16" ht="14.45" customHeight="1" x14ac:dyDescent="0.2">
      <c r="B7" s="73"/>
      <c r="C7" s="74"/>
      <c r="D7" s="13">
        <v>2023</v>
      </c>
      <c r="E7" s="14"/>
      <c r="F7" s="13">
        <v>2022</v>
      </c>
      <c r="G7" s="14"/>
      <c r="H7" s="23" t="s">
        <v>5</v>
      </c>
      <c r="I7" s="25">
        <v>2022</v>
      </c>
      <c r="J7" s="25" t="s">
        <v>116</v>
      </c>
      <c r="K7" s="13">
        <v>2023</v>
      </c>
      <c r="L7" s="14"/>
      <c r="M7" s="13">
        <v>2022</v>
      </c>
      <c r="N7" s="14"/>
      <c r="O7" s="23" t="s">
        <v>5</v>
      </c>
    </row>
    <row r="8" spans="2:16" ht="14.45" customHeight="1" thickBot="1" x14ac:dyDescent="0.25">
      <c r="B8" s="76" t="s">
        <v>6</v>
      </c>
      <c r="C8" s="77" t="s">
        <v>7</v>
      </c>
      <c r="D8" s="15"/>
      <c r="E8" s="16"/>
      <c r="F8" s="15"/>
      <c r="G8" s="16"/>
      <c r="H8" s="24"/>
      <c r="I8" s="26"/>
      <c r="J8" s="26"/>
      <c r="K8" s="15"/>
      <c r="L8" s="16"/>
      <c r="M8" s="15"/>
      <c r="N8" s="16"/>
      <c r="O8" s="24"/>
    </row>
    <row r="9" spans="2:16" ht="14.45" customHeight="1" x14ac:dyDescent="0.2">
      <c r="B9" s="76"/>
      <c r="C9" s="77"/>
      <c r="D9" s="3" t="s">
        <v>8</v>
      </c>
      <c r="E9" s="4" t="s">
        <v>2</v>
      </c>
      <c r="F9" s="3" t="s">
        <v>8</v>
      </c>
      <c r="G9" s="4" t="s">
        <v>2</v>
      </c>
      <c r="H9" s="20" t="s">
        <v>9</v>
      </c>
      <c r="I9" s="5" t="s">
        <v>8</v>
      </c>
      <c r="J9" s="9" t="s">
        <v>117</v>
      </c>
      <c r="K9" s="3" t="s">
        <v>8</v>
      </c>
      <c r="L9" s="4" t="s">
        <v>2</v>
      </c>
      <c r="M9" s="3" t="s">
        <v>8</v>
      </c>
      <c r="N9" s="4" t="s">
        <v>2</v>
      </c>
      <c r="O9" s="20" t="s">
        <v>9</v>
      </c>
    </row>
    <row r="10" spans="2:16" ht="14.45" customHeight="1" thickBot="1" x14ac:dyDescent="0.25">
      <c r="B10" s="78"/>
      <c r="C10" s="79"/>
      <c r="D10" s="6" t="s">
        <v>10</v>
      </c>
      <c r="E10" s="7" t="s">
        <v>11</v>
      </c>
      <c r="F10" s="6" t="s">
        <v>10</v>
      </c>
      <c r="G10" s="7" t="s">
        <v>11</v>
      </c>
      <c r="H10" s="21"/>
      <c r="I10" s="8" t="s">
        <v>10</v>
      </c>
      <c r="J10" s="10"/>
      <c r="K10" s="6" t="s">
        <v>10</v>
      </c>
      <c r="L10" s="7" t="s">
        <v>11</v>
      </c>
      <c r="M10" s="6" t="s">
        <v>10</v>
      </c>
      <c r="N10" s="7" t="s">
        <v>11</v>
      </c>
      <c r="O10" s="21"/>
    </row>
    <row r="11" spans="2:16" ht="14.25" customHeight="1" thickBot="1" x14ac:dyDescent="0.25">
      <c r="B11" s="80">
        <v>1</v>
      </c>
      <c r="C11" s="81" t="s">
        <v>20</v>
      </c>
      <c r="D11" s="82">
        <v>8722</v>
      </c>
      <c r="E11" s="83">
        <v>0.22639844256975988</v>
      </c>
      <c r="F11" s="82">
        <v>6529</v>
      </c>
      <c r="G11" s="83">
        <v>0.19467469735822052</v>
      </c>
      <c r="H11" s="84">
        <v>0.33588604686782042</v>
      </c>
      <c r="I11" s="82">
        <v>7991</v>
      </c>
      <c r="J11" s="84">
        <v>9.1477912651733106E-2</v>
      </c>
      <c r="K11" s="82">
        <v>16713</v>
      </c>
      <c r="L11" s="83">
        <v>0.22716831360182679</v>
      </c>
      <c r="M11" s="82">
        <v>12255</v>
      </c>
      <c r="N11" s="83">
        <v>0.19603922384144098</v>
      </c>
      <c r="O11" s="84">
        <v>0.36376988984088121</v>
      </c>
      <c r="P11" s="85"/>
    </row>
    <row r="12" spans="2:16" ht="14.45" customHeight="1" thickBot="1" x14ac:dyDescent="0.25">
      <c r="B12" s="86">
        <v>2</v>
      </c>
      <c r="C12" s="87" t="s">
        <v>18</v>
      </c>
      <c r="D12" s="88">
        <v>3806</v>
      </c>
      <c r="E12" s="89">
        <v>9.8792991563919533E-2</v>
      </c>
      <c r="F12" s="88">
        <v>2822</v>
      </c>
      <c r="G12" s="89">
        <v>8.4143359771006024E-2</v>
      </c>
      <c r="H12" s="90">
        <v>0.34868887313961738</v>
      </c>
      <c r="I12" s="88">
        <v>3595</v>
      </c>
      <c r="J12" s="90">
        <v>5.8692628650903966E-2</v>
      </c>
      <c r="K12" s="88">
        <v>7401</v>
      </c>
      <c r="L12" s="89">
        <v>0.10059670250506314</v>
      </c>
      <c r="M12" s="88">
        <v>5514</v>
      </c>
      <c r="N12" s="89">
        <v>8.8205653224129377E-2</v>
      </c>
      <c r="O12" s="90">
        <v>0.34221980413492936</v>
      </c>
      <c r="P12" s="85"/>
    </row>
    <row r="13" spans="2:16" ht="14.45" customHeight="1" thickBot="1" x14ac:dyDescent="0.25">
      <c r="B13" s="80">
        <v>3</v>
      </c>
      <c r="C13" s="81" t="s">
        <v>23</v>
      </c>
      <c r="D13" s="82">
        <v>2910</v>
      </c>
      <c r="E13" s="83">
        <v>7.5535366645035684E-2</v>
      </c>
      <c r="F13" s="82">
        <v>3095</v>
      </c>
      <c r="G13" s="83">
        <v>9.2283380046514402E-2</v>
      </c>
      <c r="H13" s="84">
        <v>-5.9773828756058189E-2</v>
      </c>
      <c r="I13" s="82">
        <v>2641</v>
      </c>
      <c r="J13" s="84">
        <v>0.10185535781900801</v>
      </c>
      <c r="K13" s="82">
        <v>5551</v>
      </c>
      <c r="L13" s="83">
        <v>7.5450924956844412E-2</v>
      </c>
      <c r="M13" s="82">
        <v>6341</v>
      </c>
      <c r="N13" s="83">
        <v>0.10143490154047959</v>
      </c>
      <c r="O13" s="84">
        <v>-0.12458602744046676</v>
      </c>
      <c r="P13" s="85"/>
    </row>
    <row r="14" spans="2:16" ht="14.45" customHeight="1" thickBot="1" x14ac:dyDescent="0.25">
      <c r="B14" s="86">
        <v>4</v>
      </c>
      <c r="C14" s="87" t="s">
        <v>19</v>
      </c>
      <c r="D14" s="88">
        <v>2311</v>
      </c>
      <c r="E14" s="89">
        <v>5.9987021414665803E-2</v>
      </c>
      <c r="F14" s="88">
        <v>1772</v>
      </c>
      <c r="G14" s="89">
        <v>5.2835589480589182E-2</v>
      </c>
      <c r="H14" s="90">
        <v>0.30417607223476306</v>
      </c>
      <c r="I14" s="88">
        <v>2023</v>
      </c>
      <c r="J14" s="90">
        <v>0.14236282748393481</v>
      </c>
      <c r="K14" s="88">
        <v>4334</v>
      </c>
      <c r="L14" s="89">
        <v>5.8909081023772951E-2</v>
      </c>
      <c r="M14" s="88">
        <v>3808</v>
      </c>
      <c r="N14" s="89">
        <v>6.0915329611440819E-2</v>
      </c>
      <c r="O14" s="90">
        <v>0.13813025210084029</v>
      </c>
      <c r="P14" s="85"/>
    </row>
    <row r="15" spans="2:16" ht="14.45" customHeight="1" thickBot="1" x14ac:dyDescent="0.25">
      <c r="B15" s="80">
        <v>5</v>
      </c>
      <c r="C15" s="81" t="s">
        <v>24</v>
      </c>
      <c r="D15" s="82">
        <v>2263</v>
      </c>
      <c r="E15" s="83">
        <v>5.874107722258274E-2</v>
      </c>
      <c r="F15" s="82">
        <v>2654</v>
      </c>
      <c r="G15" s="83">
        <v>7.9134116524539333E-2</v>
      </c>
      <c r="H15" s="84">
        <v>-0.14732479276563681</v>
      </c>
      <c r="I15" s="82">
        <v>1734</v>
      </c>
      <c r="J15" s="84">
        <v>0.30507497116493654</v>
      </c>
      <c r="K15" s="82">
        <v>3997</v>
      </c>
      <c r="L15" s="83">
        <v>5.4328471816340679E-2</v>
      </c>
      <c r="M15" s="82">
        <v>4181</v>
      </c>
      <c r="N15" s="83">
        <v>6.6882088525586678E-2</v>
      </c>
      <c r="O15" s="84">
        <v>-4.4008610380291802E-2</v>
      </c>
      <c r="P15" s="85"/>
    </row>
    <row r="16" spans="2:16" ht="14.45" customHeight="1" thickBot="1" x14ac:dyDescent="0.25">
      <c r="B16" s="86">
        <v>6</v>
      </c>
      <c r="C16" s="87" t="s">
        <v>33</v>
      </c>
      <c r="D16" s="88">
        <v>1786</v>
      </c>
      <c r="E16" s="89">
        <v>4.6359506813757299E-2</v>
      </c>
      <c r="F16" s="88">
        <v>1384</v>
      </c>
      <c r="G16" s="89">
        <v>4.1266622935178007E-2</v>
      </c>
      <c r="H16" s="90">
        <v>0.29046242774566466</v>
      </c>
      <c r="I16" s="88">
        <v>1855</v>
      </c>
      <c r="J16" s="90">
        <v>-3.7196765498652251E-2</v>
      </c>
      <c r="K16" s="88">
        <v>3641</v>
      </c>
      <c r="L16" s="89">
        <v>4.9489608677332098E-2</v>
      </c>
      <c r="M16" s="88">
        <v>2549</v>
      </c>
      <c r="N16" s="89">
        <v>4.0775518692112038E-2</v>
      </c>
      <c r="O16" s="90">
        <v>0.4284032954099648</v>
      </c>
    </row>
    <row r="17" spans="2:16" ht="14.45" customHeight="1" thickBot="1" x14ac:dyDescent="0.25">
      <c r="B17" s="80">
        <v>7</v>
      </c>
      <c r="C17" s="81" t="s">
        <v>30</v>
      </c>
      <c r="D17" s="82">
        <v>1749</v>
      </c>
      <c r="E17" s="83">
        <v>4.5399091499026607E-2</v>
      </c>
      <c r="F17" s="82">
        <v>1651</v>
      </c>
      <c r="G17" s="83">
        <v>4.9227741666169715E-2</v>
      </c>
      <c r="H17" s="84">
        <v>5.9357964869775959E-2</v>
      </c>
      <c r="I17" s="82">
        <v>1712</v>
      </c>
      <c r="J17" s="84">
        <v>2.1612149532710179E-2</v>
      </c>
      <c r="K17" s="82">
        <v>3461</v>
      </c>
      <c r="L17" s="83">
        <v>4.7042992483451361E-2</v>
      </c>
      <c r="M17" s="82">
        <v>3105</v>
      </c>
      <c r="N17" s="83">
        <v>4.966966870890855E-2</v>
      </c>
      <c r="O17" s="84">
        <v>0.11465378421900163</v>
      </c>
    </row>
    <row r="18" spans="2:16" ht="14.45" customHeight="1" thickBot="1" x14ac:dyDescent="0.25">
      <c r="B18" s="86">
        <v>8</v>
      </c>
      <c r="C18" s="87" t="s">
        <v>17</v>
      </c>
      <c r="D18" s="88">
        <v>1733</v>
      </c>
      <c r="E18" s="89">
        <v>4.4983776768332255E-2</v>
      </c>
      <c r="F18" s="88">
        <v>1690</v>
      </c>
      <c r="G18" s="89">
        <v>5.039060170552806E-2</v>
      </c>
      <c r="H18" s="90">
        <v>2.5443786982248584E-2</v>
      </c>
      <c r="I18" s="88">
        <v>1549</v>
      </c>
      <c r="J18" s="90">
        <v>0.11878631375080695</v>
      </c>
      <c r="K18" s="88">
        <v>3282</v>
      </c>
      <c r="L18" s="89">
        <v>4.4609968601758844E-2</v>
      </c>
      <c r="M18" s="88">
        <v>3280</v>
      </c>
      <c r="N18" s="89">
        <v>5.2469086430022557E-2</v>
      </c>
      <c r="O18" s="90">
        <v>6.0975609756086513E-4</v>
      </c>
    </row>
    <row r="19" spans="2:16" ht="14.45" customHeight="1" thickBot="1" x14ac:dyDescent="0.25">
      <c r="B19" s="80">
        <v>9</v>
      </c>
      <c r="C19" s="81" t="s">
        <v>32</v>
      </c>
      <c r="D19" s="82">
        <v>1230</v>
      </c>
      <c r="E19" s="83">
        <v>3.1927319922128487E-2</v>
      </c>
      <c r="F19" s="82">
        <v>1493</v>
      </c>
      <c r="G19" s="83">
        <v>4.4516667660564134E-2</v>
      </c>
      <c r="H19" s="84">
        <v>-0.17615539182853313</v>
      </c>
      <c r="I19" s="82">
        <v>1289</v>
      </c>
      <c r="J19" s="84">
        <v>-4.5771916214119468E-2</v>
      </c>
      <c r="K19" s="82">
        <v>2519</v>
      </c>
      <c r="L19" s="83">
        <v>3.4239034402142147E-2</v>
      </c>
      <c r="M19" s="82">
        <v>2634</v>
      </c>
      <c r="N19" s="83">
        <v>4.2135235870938842E-2</v>
      </c>
      <c r="O19" s="84">
        <v>-4.3659832953682587E-2</v>
      </c>
    </row>
    <row r="20" spans="2:16" ht="14.45" customHeight="1" thickBot="1" x14ac:dyDescent="0.25">
      <c r="B20" s="86">
        <v>10</v>
      </c>
      <c r="C20" s="87" t="s">
        <v>25</v>
      </c>
      <c r="D20" s="88">
        <v>1086</v>
      </c>
      <c r="E20" s="89">
        <v>2.81894873458793E-2</v>
      </c>
      <c r="F20" s="88">
        <v>1015</v>
      </c>
      <c r="G20" s="89">
        <v>3.0264177947402948E-2</v>
      </c>
      <c r="H20" s="90">
        <v>6.9950738916256139E-2</v>
      </c>
      <c r="I20" s="88">
        <v>1234</v>
      </c>
      <c r="J20" s="90">
        <v>-0.11993517017828204</v>
      </c>
      <c r="K20" s="88">
        <v>2320</v>
      </c>
      <c r="L20" s="89">
        <v>3.1534164276685109E-2</v>
      </c>
      <c r="M20" s="88">
        <v>1785</v>
      </c>
      <c r="N20" s="89">
        <v>2.8554060755362886E-2</v>
      </c>
      <c r="O20" s="90">
        <v>0.29971988795518212</v>
      </c>
    </row>
    <row r="21" spans="2:16" ht="14.45" customHeight="1" thickBot="1" x14ac:dyDescent="0.25">
      <c r="B21" s="80">
        <v>11</v>
      </c>
      <c r="C21" s="81" t="s">
        <v>22</v>
      </c>
      <c r="D21" s="82">
        <v>1111</v>
      </c>
      <c r="E21" s="83">
        <v>2.8838416612589228E-2</v>
      </c>
      <c r="F21" s="82">
        <v>1702</v>
      </c>
      <c r="G21" s="83">
        <v>5.0748404794561393E-2</v>
      </c>
      <c r="H21" s="84">
        <v>-0.34723854289071676</v>
      </c>
      <c r="I21" s="82">
        <v>1037</v>
      </c>
      <c r="J21" s="84">
        <v>7.1359691417550719E-2</v>
      </c>
      <c r="K21" s="82">
        <v>2148</v>
      </c>
      <c r="L21" s="83">
        <v>2.9196286580310177E-2</v>
      </c>
      <c r="M21" s="82">
        <v>3160</v>
      </c>
      <c r="N21" s="83">
        <v>5.0549485706972951E-2</v>
      </c>
      <c r="O21" s="84">
        <v>-0.32025316455696207</v>
      </c>
    </row>
    <row r="22" spans="2:16" ht="14.45" customHeight="1" thickBot="1" x14ac:dyDescent="0.25">
      <c r="B22" s="86">
        <v>12</v>
      </c>
      <c r="C22" s="87" t="s">
        <v>34</v>
      </c>
      <c r="D22" s="88">
        <v>1161</v>
      </c>
      <c r="E22" s="89">
        <v>3.0136275146009084E-2</v>
      </c>
      <c r="F22" s="88">
        <v>1007</v>
      </c>
      <c r="G22" s="89">
        <v>3.0025642554714054E-2</v>
      </c>
      <c r="H22" s="90">
        <v>0.1529294935451837</v>
      </c>
      <c r="I22" s="88">
        <v>766</v>
      </c>
      <c r="J22" s="90">
        <v>0.5156657963446476</v>
      </c>
      <c r="K22" s="88">
        <v>1927</v>
      </c>
      <c r="L22" s="89">
        <v>2.6192385586712157E-2</v>
      </c>
      <c r="M22" s="88">
        <v>1490</v>
      </c>
      <c r="N22" s="89">
        <v>2.3835042311199272E-2</v>
      </c>
      <c r="O22" s="90">
        <v>0.29328859060402679</v>
      </c>
    </row>
    <row r="23" spans="2:16" ht="14.25" customHeight="1" thickBot="1" x14ac:dyDescent="0.25">
      <c r="B23" s="80">
        <v>13</v>
      </c>
      <c r="C23" s="81" t="s">
        <v>21</v>
      </c>
      <c r="D23" s="82">
        <v>1074</v>
      </c>
      <c r="E23" s="83">
        <v>2.7878001297858532E-2</v>
      </c>
      <c r="F23" s="82">
        <v>948</v>
      </c>
      <c r="G23" s="83">
        <v>2.826644403363349E-2</v>
      </c>
      <c r="H23" s="84">
        <v>0.13291139240506333</v>
      </c>
      <c r="I23" s="82">
        <v>748</v>
      </c>
      <c r="J23" s="84">
        <v>0.43582887700534756</v>
      </c>
      <c r="K23" s="82">
        <v>1822</v>
      </c>
      <c r="L23" s="83">
        <v>2.4765192806948388E-2</v>
      </c>
      <c r="M23" s="82">
        <v>1619</v>
      </c>
      <c r="N23" s="83">
        <v>2.5898613088477598E-2</v>
      </c>
      <c r="O23" s="84">
        <v>0.12538604076590487</v>
      </c>
    </row>
    <row r="24" spans="2:16" ht="14.25" customHeight="1" thickBot="1" x14ac:dyDescent="0.25">
      <c r="B24" s="86">
        <v>14</v>
      </c>
      <c r="C24" s="87" t="s">
        <v>63</v>
      </c>
      <c r="D24" s="88">
        <v>845</v>
      </c>
      <c r="E24" s="89">
        <v>2.1933809214795586E-2</v>
      </c>
      <c r="F24" s="88">
        <v>403</v>
      </c>
      <c r="G24" s="89">
        <v>1.2016220406702844E-2</v>
      </c>
      <c r="H24" s="90">
        <v>1.096774193548387</v>
      </c>
      <c r="I24" s="88">
        <v>943</v>
      </c>
      <c r="J24" s="90">
        <v>-0.10392364793213149</v>
      </c>
      <c r="K24" s="88">
        <v>1788</v>
      </c>
      <c r="L24" s="89">
        <v>2.4303054192548693E-2</v>
      </c>
      <c r="M24" s="88">
        <v>688</v>
      </c>
      <c r="N24" s="89">
        <v>1.1005710812151072E-2</v>
      </c>
      <c r="O24" s="90">
        <v>1.5988372093023258</v>
      </c>
    </row>
    <row r="25" spans="2:16" ht="14.25" customHeight="1" thickBot="1" x14ac:dyDescent="0.25">
      <c r="B25" s="80">
        <v>15</v>
      </c>
      <c r="C25" s="81" t="s">
        <v>28</v>
      </c>
      <c r="D25" s="82">
        <v>895</v>
      </c>
      <c r="E25" s="83">
        <v>2.3231667748215445E-2</v>
      </c>
      <c r="F25" s="82">
        <v>1013</v>
      </c>
      <c r="G25" s="83">
        <v>3.0204544099230724E-2</v>
      </c>
      <c r="H25" s="84">
        <v>-0.11648568608094767</v>
      </c>
      <c r="I25" s="82">
        <v>786</v>
      </c>
      <c r="J25" s="84">
        <v>0.138676844783715</v>
      </c>
      <c r="K25" s="82">
        <v>1681</v>
      </c>
      <c r="L25" s="83">
        <v>2.2848676788408476E-2</v>
      </c>
      <c r="M25" s="82">
        <v>1752</v>
      </c>
      <c r="N25" s="83">
        <v>2.8026170556524243E-2</v>
      </c>
      <c r="O25" s="84">
        <v>-4.0525114155251174E-2</v>
      </c>
    </row>
    <row r="26" spans="2:16" ht="14.45" customHeight="1" thickBot="1" x14ac:dyDescent="0.25">
      <c r="B26" s="86">
        <v>16</v>
      </c>
      <c r="C26" s="87" t="s">
        <v>40</v>
      </c>
      <c r="D26" s="88">
        <v>878</v>
      </c>
      <c r="E26" s="89">
        <v>2.2790395846852694E-2</v>
      </c>
      <c r="F26" s="88">
        <v>544</v>
      </c>
      <c r="G26" s="89">
        <v>1.6220406702844536E-2</v>
      </c>
      <c r="H26" s="90">
        <v>0.61397058823529416</v>
      </c>
      <c r="I26" s="88">
        <v>731</v>
      </c>
      <c r="J26" s="90">
        <v>0.20109439124486994</v>
      </c>
      <c r="K26" s="88">
        <v>1609</v>
      </c>
      <c r="L26" s="89">
        <v>2.187003031085618E-2</v>
      </c>
      <c r="M26" s="88">
        <v>986</v>
      </c>
      <c r="N26" s="89">
        <v>1.5772719274390928E-2</v>
      </c>
      <c r="O26" s="90">
        <v>0.63184584178498993</v>
      </c>
    </row>
    <row r="27" spans="2:16" ht="14.45" customHeight="1" thickBot="1" x14ac:dyDescent="0.25">
      <c r="B27" s="80">
        <v>17</v>
      </c>
      <c r="C27" s="81" t="s">
        <v>31</v>
      </c>
      <c r="D27" s="82">
        <v>660</v>
      </c>
      <c r="E27" s="83">
        <v>1.7131732641142115E-2</v>
      </c>
      <c r="F27" s="82">
        <v>311</v>
      </c>
      <c r="G27" s="83">
        <v>9.2730633907806073E-3</v>
      </c>
      <c r="H27" s="84">
        <v>1.122186495176849</v>
      </c>
      <c r="I27" s="82">
        <v>595</v>
      </c>
      <c r="J27" s="84">
        <v>0.10924369747899165</v>
      </c>
      <c r="K27" s="82">
        <v>1255</v>
      </c>
      <c r="L27" s="83">
        <v>1.7058351796224055E-2</v>
      </c>
      <c r="M27" s="82">
        <v>700</v>
      </c>
      <c r="N27" s="83">
        <v>1.1197670884456033E-2</v>
      </c>
      <c r="O27" s="84">
        <v>0.79285714285714293</v>
      </c>
    </row>
    <row r="28" spans="2:16" ht="14.45" customHeight="1" thickBot="1" x14ac:dyDescent="0.25">
      <c r="B28" s="86">
        <v>18</v>
      </c>
      <c r="C28" s="87" t="s">
        <v>29</v>
      </c>
      <c r="D28" s="88">
        <v>520</v>
      </c>
      <c r="E28" s="89">
        <v>1.3497728747566514E-2</v>
      </c>
      <c r="F28" s="88">
        <v>583</v>
      </c>
      <c r="G28" s="89">
        <v>1.7383266742202873E-2</v>
      </c>
      <c r="H28" s="90">
        <v>-0.10806174957118353</v>
      </c>
      <c r="I28" s="88">
        <v>561</v>
      </c>
      <c r="J28" s="90">
        <v>-7.308377896613194E-2</v>
      </c>
      <c r="K28" s="88">
        <v>1081</v>
      </c>
      <c r="L28" s="89">
        <v>1.4693289475472673E-2</v>
      </c>
      <c r="M28" s="88">
        <v>977</v>
      </c>
      <c r="N28" s="89">
        <v>1.5628749220162205E-2</v>
      </c>
      <c r="O28" s="90">
        <v>0.10644831115660192</v>
      </c>
    </row>
    <row r="29" spans="2:16" ht="14.45" customHeight="1" thickBot="1" x14ac:dyDescent="0.25">
      <c r="B29" s="80">
        <v>19</v>
      </c>
      <c r="C29" s="81" t="s">
        <v>27</v>
      </c>
      <c r="D29" s="82">
        <v>509</v>
      </c>
      <c r="E29" s="83">
        <v>1.3212199870214146E-2</v>
      </c>
      <c r="F29" s="82">
        <v>301</v>
      </c>
      <c r="G29" s="83">
        <v>8.9748941499194941E-3</v>
      </c>
      <c r="H29" s="84">
        <v>0.691029900332226</v>
      </c>
      <c r="I29" s="82">
        <v>459</v>
      </c>
      <c r="J29" s="84">
        <v>0.10893246187363825</v>
      </c>
      <c r="K29" s="82">
        <v>968</v>
      </c>
      <c r="L29" s="83">
        <v>1.3157358198203096E-2</v>
      </c>
      <c r="M29" s="82">
        <v>671</v>
      </c>
      <c r="N29" s="83">
        <v>1.0733767376385712E-2</v>
      </c>
      <c r="O29" s="84">
        <v>0.44262295081967218</v>
      </c>
      <c r="P29" s="65"/>
    </row>
    <row r="30" spans="2:16" ht="14.45" customHeight="1" thickBot="1" x14ac:dyDescent="0.25">
      <c r="B30" s="86">
        <v>20</v>
      </c>
      <c r="C30" s="87" t="s">
        <v>45</v>
      </c>
      <c r="D30" s="88">
        <v>413</v>
      </c>
      <c r="E30" s="89">
        <v>1.0720311486048021E-2</v>
      </c>
      <c r="F30" s="88">
        <v>349</v>
      </c>
      <c r="G30" s="89">
        <v>1.0406106506052835E-2</v>
      </c>
      <c r="H30" s="90">
        <v>0.18338108882521498</v>
      </c>
      <c r="I30" s="88">
        <v>428</v>
      </c>
      <c r="J30" s="90">
        <v>-3.5046728971962593E-2</v>
      </c>
      <c r="K30" s="88">
        <v>841</v>
      </c>
      <c r="L30" s="89">
        <v>1.1431134550298351E-2</v>
      </c>
      <c r="M30" s="88">
        <v>704</v>
      </c>
      <c r="N30" s="89">
        <v>1.1261657575224354E-2</v>
      </c>
      <c r="O30" s="90">
        <v>0.19460227272727271</v>
      </c>
      <c r="P30" s="65"/>
    </row>
    <row r="31" spans="2:16" ht="14.45" customHeight="1" thickBot="1" x14ac:dyDescent="0.25">
      <c r="B31" s="91" t="s">
        <v>43</v>
      </c>
      <c r="C31" s="92"/>
      <c r="D31" s="93">
        <f>SUM(D11:D30)</f>
        <v>35662</v>
      </c>
      <c r="E31" s="94">
        <f>D31/D33</f>
        <v>0.925684620376379</v>
      </c>
      <c r="F31" s="93">
        <f>SUM(F11:F30)</f>
        <v>31266</v>
      </c>
      <c r="G31" s="94">
        <f>F31/F33</f>
        <v>0.93225594847635518</v>
      </c>
      <c r="H31" s="95">
        <f>D31/F31-1</f>
        <v>0.14060001279344969</v>
      </c>
      <c r="I31" s="93">
        <f>SUM(I11:I30)</f>
        <v>32677</v>
      </c>
      <c r="J31" s="94">
        <f>D31/I31-1</f>
        <v>9.1348655017290392E-2</v>
      </c>
      <c r="K31" s="93">
        <f>SUM(K11:K30)</f>
        <v>68339</v>
      </c>
      <c r="L31" s="94">
        <f>K31/K33</f>
        <v>0.92888502263119976</v>
      </c>
      <c r="M31" s="93">
        <f>SUM(M11:M30)</f>
        <v>58199</v>
      </c>
      <c r="N31" s="94">
        <f>M31/M33</f>
        <v>0.93099035400636665</v>
      </c>
      <c r="O31" s="95">
        <f>K31/M31-1</f>
        <v>0.17422979776284819</v>
      </c>
    </row>
    <row r="32" spans="2:16" ht="14.45" customHeight="1" thickBot="1" x14ac:dyDescent="0.25">
      <c r="B32" s="91" t="s">
        <v>12</v>
      </c>
      <c r="C32" s="92"/>
      <c r="D32" s="93">
        <f>D33-SUM(D11:D30)</f>
        <v>2863</v>
      </c>
      <c r="E32" s="94">
        <f>D32/D33</f>
        <v>7.4315379623621031E-2</v>
      </c>
      <c r="F32" s="93">
        <f>F33-SUM(F11:F30)</f>
        <v>2272</v>
      </c>
      <c r="G32" s="94">
        <f>F32/F33</f>
        <v>6.7744051523644822E-2</v>
      </c>
      <c r="H32" s="95">
        <f>D32/F32-1</f>
        <v>0.26012323943661975</v>
      </c>
      <c r="I32" s="93">
        <f>I33-SUM(I11:I30)</f>
        <v>2369</v>
      </c>
      <c r="J32" s="94">
        <f>D32/I32-1</f>
        <v>0.2085268045588855</v>
      </c>
      <c r="K32" s="93">
        <f>K33-SUM(K11:K30)</f>
        <v>5232</v>
      </c>
      <c r="L32" s="94">
        <f>K32/K33</f>
        <v>7.1114977368800208E-2</v>
      </c>
      <c r="M32" s="93">
        <f>M33-SUM(M11:M30)</f>
        <v>4314</v>
      </c>
      <c r="N32" s="94">
        <f>M32/M33</f>
        <v>6.9009645993633323E-2</v>
      </c>
      <c r="O32" s="95">
        <f>K32/M32-1</f>
        <v>0.2127955493741307</v>
      </c>
    </row>
    <row r="33" spans="2:22" ht="14.45" customHeight="1" thickBot="1" x14ac:dyDescent="0.25">
      <c r="B33" s="96" t="s">
        <v>13</v>
      </c>
      <c r="C33" s="97"/>
      <c r="D33" s="98">
        <v>38525</v>
      </c>
      <c r="E33" s="99">
        <v>1</v>
      </c>
      <c r="F33" s="98">
        <v>33538</v>
      </c>
      <c r="G33" s="99">
        <v>0.99999999999999967</v>
      </c>
      <c r="H33" s="100">
        <v>0.14869700041743683</v>
      </c>
      <c r="I33" s="98">
        <v>35046</v>
      </c>
      <c r="J33" s="100">
        <v>9.926953147292128E-2</v>
      </c>
      <c r="K33" s="98">
        <v>73571</v>
      </c>
      <c r="L33" s="99">
        <v>1</v>
      </c>
      <c r="M33" s="98">
        <v>62513</v>
      </c>
      <c r="N33" s="99">
        <v>0.99999999999999956</v>
      </c>
      <c r="O33" s="100">
        <v>0.17689120662902114</v>
      </c>
      <c r="P33" s="101"/>
      <c r="Q33" s="101"/>
    </row>
    <row r="34" spans="2:22" ht="14.45" customHeight="1" x14ac:dyDescent="0.2">
      <c r="B34" s="102" t="s">
        <v>71</v>
      </c>
    </row>
    <row r="35" spans="2:22" x14ac:dyDescent="0.2">
      <c r="B35" s="103" t="s">
        <v>70</v>
      </c>
    </row>
    <row r="37" spans="2:22" x14ac:dyDescent="0.2"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</row>
    <row r="38" spans="2:22" x14ac:dyDescent="0.2">
      <c r="B38" s="66" t="s">
        <v>142</v>
      </c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104"/>
      <c r="N38" s="104"/>
      <c r="O38" s="66" t="s">
        <v>144</v>
      </c>
      <c r="P38" s="66"/>
      <c r="Q38" s="66"/>
      <c r="R38" s="66"/>
      <c r="S38" s="66"/>
      <c r="T38" s="66"/>
      <c r="U38" s="66"/>
      <c r="V38" s="66"/>
    </row>
    <row r="39" spans="2:22" x14ac:dyDescent="0.2">
      <c r="B39" s="67" t="s">
        <v>143</v>
      </c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104"/>
      <c r="N39" s="104"/>
      <c r="O39" s="67" t="s">
        <v>145</v>
      </c>
      <c r="P39" s="67"/>
      <c r="Q39" s="67"/>
      <c r="R39" s="67"/>
      <c r="S39" s="67"/>
      <c r="T39" s="67"/>
      <c r="U39" s="67"/>
      <c r="V39" s="67"/>
    </row>
    <row r="40" spans="2:22" ht="15" customHeight="1" thickBot="1" x14ac:dyDescent="0.25">
      <c r="B40" s="105"/>
      <c r="C40" s="105"/>
      <c r="D40" s="105"/>
      <c r="E40" s="105"/>
      <c r="F40" s="105"/>
      <c r="G40" s="105"/>
      <c r="H40" s="105"/>
      <c r="I40" s="105"/>
      <c r="J40" s="105"/>
      <c r="K40" s="101"/>
      <c r="L40" s="69" t="s">
        <v>4</v>
      </c>
      <c r="O40" s="105"/>
      <c r="P40" s="105"/>
      <c r="Q40" s="105"/>
      <c r="R40" s="105"/>
      <c r="S40" s="105"/>
      <c r="T40" s="105"/>
      <c r="U40" s="101"/>
      <c r="V40" s="69" t="s">
        <v>4</v>
      </c>
    </row>
    <row r="41" spans="2:22" x14ac:dyDescent="0.2">
      <c r="B41" s="70" t="s">
        <v>0</v>
      </c>
      <c r="C41" s="71" t="s">
        <v>42</v>
      </c>
      <c r="D41" s="106" t="s">
        <v>114</v>
      </c>
      <c r="E41" s="17"/>
      <c r="F41" s="17"/>
      <c r="G41" s="17"/>
      <c r="H41" s="17"/>
      <c r="I41" s="72"/>
      <c r="J41" s="17" t="s">
        <v>112</v>
      </c>
      <c r="K41" s="17"/>
      <c r="L41" s="72"/>
      <c r="O41" s="70" t="s">
        <v>0</v>
      </c>
      <c r="P41" s="71" t="s">
        <v>42</v>
      </c>
      <c r="Q41" s="106" t="s">
        <v>122</v>
      </c>
      <c r="R41" s="17"/>
      <c r="S41" s="17"/>
      <c r="T41" s="17"/>
      <c r="U41" s="17"/>
      <c r="V41" s="72"/>
    </row>
    <row r="42" spans="2:22" ht="15" customHeight="1" thickBot="1" x14ac:dyDescent="0.25">
      <c r="B42" s="73"/>
      <c r="C42" s="74"/>
      <c r="D42" s="107" t="s">
        <v>115</v>
      </c>
      <c r="E42" s="108"/>
      <c r="F42" s="108"/>
      <c r="G42" s="108"/>
      <c r="H42" s="108"/>
      <c r="I42" s="109"/>
      <c r="J42" s="108" t="s">
        <v>113</v>
      </c>
      <c r="K42" s="108"/>
      <c r="L42" s="109"/>
      <c r="O42" s="73"/>
      <c r="P42" s="74"/>
      <c r="Q42" s="107" t="s">
        <v>119</v>
      </c>
      <c r="R42" s="108"/>
      <c r="S42" s="108"/>
      <c r="T42" s="108"/>
      <c r="U42" s="108"/>
      <c r="V42" s="109"/>
    </row>
    <row r="43" spans="2:22" ht="15" customHeight="1" x14ac:dyDescent="0.2">
      <c r="B43" s="73"/>
      <c r="C43" s="74"/>
      <c r="D43" s="13">
        <v>2023</v>
      </c>
      <c r="E43" s="14"/>
      <c r="F43" s="13">
        <v>2022</v>
      </c>
      <c r="G43" s="14"/>
      <c r="H43" s="23" t="s">
        <v>5</v>
      </c>
      <c r="I43" s="23" t="s">
        <v>49</v>
      </c>
      <c r="J43" s="23">
        <v>2022</v>
      </c>
      <c r="K43" s="23" t="s">
        <v>116</v>
      </c>
      <c r="L43" s="23" t="s">
        <v>120</v>
      </c>
      <c r="O43" s="73"/>
      <c r="P43" s="74"/>
      <c r="Q43" s="13">
        <v>2023</v>
      </c>
      <c r="R43" s="14"/>
      <c r="S43" s="13">
        <v>2022</v>
      </c>
      <c r="T43" s="14"/>
      <c r="U43" s="23" t="s">
        <v>5</v>
      </c>
      <c r="V43" s="23" t="s">
        <v>65</v>
      </c>
    </row>
    <row r="44" spans="2:22" ht="15" customHeight="1" thickBot="1" x14ac:dyDescent="0.25">
      <c r="B44" s="76" t="s">
        <v>6</v>
      </c>
      <c r="C44" s="77" t="s">
        <v>42</v>
      </c>
      <c r="D44" s="15"/>
      <c r="E44" s="16"/>
      <c r="F44" s="15"/>
      <c r="G44" s="16"/>
      <c r="H44" s="24"/>
      <c r="I44" s="24"/>
      <c r="J44" s="24"/>
      <c r="K44" s="24"/>
      <c r="L44" s="24"/>
      <c r="O44" s="76" t="s">
        <v>6</v>
      </c>
      <c r="P44" s="77" t="s">
        <v>42</v>
      </c>
      <c r="Q44" s="15"/>
      <c r="R44" s="16"/>
      <c r="S44" s="15"/>
      <c r="T44" s="16"/>
      <c r="U44" s="24"/>
      <c r="V44" s="24"/>
    </row>
    <row r="45" spans="2:22" ht="15" customHeight="1" x14ac:dyDescent="0.2">
      <c r="B45" s="76"/>
      <c r="C45" s="77"/>
      <c r="D45" s="3" t="s">
        <v>8</v>
      </c>
      <c r="E45" s="4" t="s">
        <v>2</v>
      </c>
      <c r="F45" s="3" t="s">
        <v>8</v>
      </c>
      <c r="G45" s="4" t="s">
        <v>2</v>
      </c>
      <c r="H45" s="20" t="s">
        <v>9</v>
      </c>
      <c r="I45" s="20" t="s">
        <v>50</v>
      </c>
      <c r="J45" s="20" t="s">
        <v>8</v>
      </c>
      <c r="K45" s="20" t="s">
        <v>117</v>
      </c>
      <c r="L45" s="20" t="s">
        <v>121</v>
      </c>
      <c r="O45" s="76"/>
      <c r="P45" s="77"/>
      <c r="Q45" s="3" t="s">
        <v>8</v>
      </c>
      <c r="R45" s="4" t="s">
        <v>2</v>
      </c>
      <c r="S45" s="3" t="s">
        <v>8</v>
      </c>
      <c r="T45" s="4" t="s">
        <v>2</v>
      </c>
      <c r="U45" s="20" t="s">
        <v>9</v>
      </c>
      <c r="V45" s="20" t="s">
        <v>66</v>
      </c>
    </row>
    <row r="46" spans="2:22" ht="15" customHeight="1" thickBot="1" x14ac:dyDescent="0.25">
      <c r="B46" s="78"/>
      <c r="C46" s="79"/>
      <c r="D46" s="6" t="s">
        <v>10</v>
      </c>
      <c r="E46" s="7" t="s">
        <v>11</v>
      </c>
      <c r="F46" s="6" t="s">
        <v>10</v>
      </c>
      <c r="G46" s="7" t="s">
        <v>11</v>
      </c>
      <c r="H46" s="21"/>
      <c r="I46" s="21"/>
      <c r="J46" s="21" t="s">
        <v>10</v>
      </c>
      <c r="K46" s="21"/>
      <c r="L46" s="21"/>
      <c r="O46" s="78"/>
      <c r="P46" s="79"/>
      <c r="Q46" s="6" t="s">
        <v>10</v>
      </c>
      <c r="R46" s="7" t="s">
        <v>11</v>
      </c>
      <c r="S46" s="6" t="s">
        <v>10</v>
      </c>
      <c r="T46" s="7" t="s">
        <v>11</v>
      </c>
      <c r="U46" s="21"/>
      <c r="V46" s="21"/>
    </row>
    <row r="47" spans="2:22" ht="15" thickBot="1" x14ac:dyDescent="0.25">
      <c r="B47" s="80">
        <v>1</v>
      </c>
      <c r="C47" s="81" t="s">
        <v>39</v>
      </c>
      <c r="D47" s="82">
        <v>2130</v>
      </c>
      <c r="E47" s="83">
        <v>5.528877352368592E-2</v>
      </c>
      <c r="F47" s="82">
        <v>1358</v>
      </c>
      <c r="G47" s="83">
        <v>4.0491382908939111E-2</v>
      </c>
      <c r="H47" s="84">
        <v>0.56848306332842413</v>
      </c>
      <c r="I47" s="110">
        <v>2</v>
      </c>
      <c r="J47" s="82">
        <v>1410</v>
      </c>
      <c r="K47" s="84">
        <v>0.5106382978723405</v>
      </c>
      <c r="L47" s="110">
        <v>2</v>
      </c>
      <c r="O47" s="80">
        <v>1</v>
      </c>
      <c r="P47" s="81" t="s">
        <v>39</v>
      </c>
      <c r="Q47" s="82">
        <v>3540</v>
      </c>
      <c r="R47" s="83">
        <v>4.8116785146321242E-2</v>
      </c>
      <c r="S47" s="82">
        <v>2292</v>
      </c>
      <c r="T47" s="83">
        <v>3.6664373810247466E-2</v>
      </c>
      <c r="U47" s="84">
        <v>0.54450261780104703</v>
      </c>
      <c r="V47" s="110">
        <v>2</v>
      </c>
    </row>
    <row r="48" spans="2:22" ht="15" customHeight="1" thickBot="1" x14ac:dyDescent="0.25">
      <c r="B48" s="86">
        <v>2</v>
      </c>
      <c r="C48" s="87" t="s">
        <v>90</v>
      </c>
      <c r="D48" s="88">
        <v>1590</v>
      </c>
      <c r="E48" s="89">
        <v>4.1271901362751461E-2</v>
      </c>
      <c r="F48" s="88">
        <v>570</v>
      </c>
      <c r="G48" s="89">
        <v>1.6995646729083429E-2</v>
      </c>
      <c r="H48" s="90">
        <v>1.7894736842105261</v>
      </c>
      <c r="I48" s="111">
        <v>9</v>
      </c>
      <c r="J48" s="88">
        <v>1761</v>
      </c>
      <c r="K48" s="90">
        <v>-9.7103918228279351E-2</v>
      </c>
      <c r="L48" s="111">
        <v>-1</v>
      </c>
      <c r="O48" s="86">
        <v>2</v>
      </c>
      <c r="P48" s="87" t="s">
        <v>90</v>
      </c>
      <c r="Q48" s="88">
        <v>3351</v>
      </c>
      <c r="R48" s="89">
        <v>4.5547838142746461E-2</v>
      </c>
      <c r="S48" s="88">
        <v>1161</v>
      </c>
      <c r="T48" s="89">
        <v>1.8572136995504935E-2</v>
      </c>
      <c r="U48" s="90">
        <v>1.8863049095607236</v>
      </c>
      <c r="V48" s="111">
        <v>10</v>
      </c>
    </row>
    <row r="49" spans="2:22" ht="15" customHeight="1" thickBot="1" x14ac:dyDescent="0.25">
      <c r="B49" s="80">
        <v>3</v>
      </c>
      <c r="C49" s="81" t="s">
        <v>52</v>
      </c>
      <c r="D49" s="82">
        <v>1458</v>
      </c>
      <c r="E49" s="83">
        <v>3.7845554834523037E-2</v>
      </c>
      <c r="F49" s="82">
        <v>1607</v>
      </c>
      <c r="G49" s="83">
        <v>4.7915797006380823E-2</v>
      </c>
      <c r="H49" s="84">
        <v>-9.2719352831362789E-2</v>
      </c>
      <c r="I49" s="110">
        <v>-2</v>
      </c>
      <c r="J49" s="82">
        <v>1730</v>
      </c>
      <c r="K49" s="84">
        <v>-0.15722543352601159</v>
      </c>
      <c r="L49" s="110">
        <v>-1</v>
      </c>
      <c r="O49" s="80">
        <v>3</v>
      </c>
      <c r="P49" s="81" t="s">
        <v>52</v>
      </c>
      <c r="Q49" s="82">
        <v>3188</v>
      </c>
      <c r="R49" s="83">
        <v>4.3332291256065567E-2</v>
      </c>
      <c r="S49" s="82">
        <v>3286</v>
      </c>
      <c r="T49" s="83">
        <v>5.2565066466175037E-2</v>
      </c>
      <c r="U49" s="84">
        <v>-2.9823493609251406E-2</v>
      </c>
      <c r="V49" s="110">
        <v>-2</v>
      </c>
    </row>
    <row r="50" spans="2:22" ht="15" thickBot="1" x14ac:dyDescent="0.25">
      <c r="B50" s="86">
        <v>4</v>
      </c>
      <c r="C50" s="87" t="s">
        <v>54</v>
      </c>
      <c r="D50" s="88">
        <v>1269</v>
      </c>
      <c r="E50" s="89">
        <v>3.2939649578195979E-2</v>
      </c>
      <c r="F50" s="88">
        <v>494</v>
      </c>
      <c r="G50" s="89">
        <v>1.4729560498538971E-2</v>
      </c>
      <c r="H50" s="90">
        <v>1.568825910931174</v>
      </c>
      <c r="I50" s="111">
        <v>10</v>
      </c>
      <c r="J50" s="88">
        <v>560</v>
      </c>
      <c r="K50" s="90">
        <v>1.2660714285714287</v>
      </c>
      <c r="L50" s="111">
        <v>8</v>
      </c>
      <c r="O50" s="86">
        <v>4</v>
      </c>
      <c r="P50" s="87" t="s">
        <v>54</v>
      </c>
      <c r="Q50" s="88">
        <v>1829</v>
      </c>
      <c r="R50" s="89">
        <v>2.4860338992265973E-2</v>
      </c>
      <c r="S50" s="88">
        <v>847</v>
      </c>
      <c r="T50" s="89">
        <v>1.35491817701918E-2</v>
      </c>
      <c r="U50" s="90">
        <v>1.1593860684769774</v>
      </c>
      <c r="V50" s="111">
        <v>11</v>
      </c>
    </row>
    <row r="51" spans="2:22" ht="15" customHeight="1" thickBot="1" x14ac:dyDescent="0.25">
      <c r="B51" s="80">
        <v>5</v>
      </c>
      <c r="C51" s="81" t="s">
        <v>38</v>
      </c>
      <c r="D51" s="82">
        <v>924</v>
      </c>
      <c r="E51" s="83">
        <v>2.3984425697598961E-2</v>
      </c>
      <c r="F51" s="82">
        <v>803</v>
      </c>
      <c r="G51" s="83">
        <v>2.3942990041147354E-2</v>
      </c>
      <c r="H51" s="84">
        <v>0.15068493150684925</v>
      </c>
      <c r="I51" s="110">
        <v>2</v>
      </c>
      <c r="J51" s="82">
        <v>597</v>
      </c>
      <c r="K51" s="84">
        <v>0.54773869346733672</v>
      </c>
      <c r="L51" s="110">
        <v>6</v>
      </c>
      <c r="O51" s="80">
        <v>5</v>
      </c>
      <c r="P51" s="81" t="s">
        <v>36</v>
      </c>
      <c r="Q51" s="82">
        <v>1544</v>
      </c>
      <c r="R51" s="83">
        <v>2.0986530018621469E-2</v>
      </c>
      <c r="S51" s="82">
        <v>1716</v>
      </c>
      <c r="T51" s="83">
        <v>2.745029033960936E-2</v>
      </c>
      <c r="U51" s="84">
        <v>-0.10023310023310028</v>
      </c>
      <c r="V51" s="110">
        <v>1</v>
      </c>
    </row>
    <row r="52" spans="2:22" ht="15" thickBot="1" x14ac:dyDescent="0.25">
      <c r="B52" s="86">
        <v>6</v>
      </c>
      <c r="C52" s="87" t="s">
        <v>36</v>
      </c>
      <c r="D52" s="88">
        <v>898</v>
      </c>
      <c r="E52" s="89">
        <v>2.3309539260220637E-2</v>
      </c>
      <c r="F52" s="88">
        <v>804</v>
      </c>
      <c r="G52" s="89">
        <v>2.3972806965233465E-2</v>
      </c>
      <c r="H52" s="90">
        <v>0.11691542288557222</v>
      </c>
      <c r="I52" s="111">
        <v>0</v>
      </c>
      <c r="J52" s="88">
        <v>646</v>
      </c>
      <c r="K52" s="90">
        <v>0.39009287925696601</v>
      </c>
      <c r="L52" s="111">
        <v>4</v>
      </c>
      <c r="O52" s="86">
        <v>6</v>
      </c>
      <c r="P52" s="87" t="s">
        <v>38</v>
      </c>
      <c r="Q52" s="88">
        <v>1521</v>
      </c>
      <c r="R52" s="89">
        <v>2.0673906838292261E-2</v>
      </c>
      <c r="S52" s="88">
        <v>1344</v>
      </c>
      <c r="T52" s="89">
        <v>2.1499528098155585E-2</v>
      </c>
      <c r="U52" s="90">
        <v>0.1316964285714286</v>
      </c>
      <c r="V52" s="111">
        <v>4</v>
      </c>
    </row>
    <row r="53" spans="2:22" ht="15" thickBot="1" x14ac:dyDescent="0.25">
      <c r="B53" s="80">
        <v>7</v>
      </c>
      <c r="C53" s="81" t="s">
        <v>53</v>
      </c>
      <c r="D53" s="82">
        <v>778</v>
      </c>
      <c r="E53" s="83">
        <v>2.0194678780012978E-2</v>
      </c>
      <c r="F53" s="82">
        <v>1208</v>
      </c>
      <c r="G53" s="83">
        <v>3.6018844296022423E-2</v>
      </c>
      <c r="H53" s="84">
        <v>-0.35596026490066224</v>
      </c>
      <c r="I53" s="110">
        <v>-3</v>
      </c>
      <c r="J53" s="82">
        <v>488</v>
      </c>
      <c r="K53" s="84">
        <v>0.59426229508196715</v>
      </c>
      <c r="L53" s="110">
        <v>9</v>
      </c>
      <c r="O53" s="80">
        <v>7</v>
      </c>
      <c r="P53" s="81" t="s">
        <v>106</v>
      </c>
      <c r="Q53" s="82">
        <v>1477</v>
      </c>
      <c r="R53" s="83">
        <v>2.0075845102010301E-2</v>
      </c>
      <c r="S53" s="82">
        <v>0</v>
      </c>
      <c r="T53" s="83">
        <v>0</v>
      </c>
      <c r="U53" s="84"/>
      <c r="V53" s="110"/>
    </row>
    <row r="54" spans="2:22" ht="15" thickBot="1" x14ac:dyDescent="0.25">
      <c r="B54" s="86">
        <v>8</v>
      </c>
      <c r="C54" s="87" t="s">
        <v>41</v>
      </c>
      <c r="D54" s="88">
        <v>741</v>
      </c>
      <c r="E54" s="89">
        <v>1.9234263465282283E-2</v>
      </c>
      <c r="F54" s="88">
        <v>944</v>
      </c>
      <c r="G54" s="89">
        <v>2.8147176337289047E-2</v>
      </c>
      <c r="H54" s="90">
        <v>-0.21504237288135597</v>
      </c>
      <c r="I54" s="111">
        <v>-3</v>
      </c>
      <c r="J54" s="88">
        <v>724</v>
      </c>
      <c r="K54" s="90">
        <v>2.3480662983425438E-2</v>
      </c>
      <c r="L54" s="111">
        <v>0</v>
      </c>
      <c r="O54" s="86">
        <v>8</v>
      </c>
      <c r="P54" s="87" t="s">
        <v>41</v>
      </c>
      <c r="Q54" s="88">
        <v>1465</v>
      </c>
      <c r="R54" s="89">
        <v>1.9912737355751588E-2</v>
      </c>
      <c r="S54" s="88">
        <v>1804</v>
      </c>
      <c r="T54" s="89">
        <v>2.8857997536512404E-2</v>
      </c>
      <c r="U54" s="90">
        <v>-0.18791574279379153</v>
      </c>
      <c r="V54" s="111">
        <v>-3</v>
      </c>
    </row>
    <row r="55" spans="2:22" ht="15" thickBot="1" x14ac:dyDescent="0.25">
      <c r="B55" s="80">
        <v>9</v>
      </c>
      <c r="C55" s="81" t="s">
        <v>106</v>
      </c>
      <c r="D55" s="82">
        <v>688</v>
      </c>
      <c r="E55" s="83">
        <v>1.7858533419857235E-2</v>
      </c>
      <c r="F55" s="82">
        <v>0</v>
      </c>
      <c r="G55" s="83">
        <v>0</v>
      </c>
      <c r="H55" s="84"/>
      <c r="I55" s="110"/>
      <c r="J55" s="82">
        <v>789</v>
      </c>
      <c r="K55" s="84">
        <v>-0.12801013941698347</v>
      </c>
      <c r="L55" s="110">
        <v>-5</v>
      </c>
      <c r="O55" s="80">
        <v>9</v>
      </c>
      <c r="P55" s="81" t="s">
        <v>60</v>
      </c>
      <c r="Q55" s="82">
        <v>1424</v>
      </c>
      <c r="R55" s="83">
        <v>1.9355452556034308E-2</v>
      </c>
      <c r="S55" s="82">
        <v>2631</v>
      </c>
      <c r="T55" s="83">
        <v>4.2087245852862602E-2</v>
      </c>
      <c r="U55" s="84">
        <v>-0.45876092740402885</v>
      </c>
      <c r="V55" s="110">
        <v>-7</v>
      </c>
    </row>
    <row r="56" spans="2:22" ht="15" thickBot="1" x14ac:dyDescent="0.25">
      <c r="B56" s="86">
        <v>10</v>
      </c>
      <c r="C56" s="87" t="s">
        <v>60</v>
      </c>
      <c r="D56" s="88">
        <v>645</v>
      </c>
      <c r="E56" s="89">
        <v>1.6742375081116159E-2</v>
      </c>
      <c r="F56" s="88">
        <v>1514</v>
      </c>
      <c r="G56" s="89">
        <v>4.5142823066372476E-2</v>
      </c>
      <c r="H56" s="90">
        <v>-0.57397622192866571</v>
      </c>
      <c r="I56" s="111">
        <v>-8</v>
      </c>
      <c r="J56" s="88">
        <v>779</v>
      </c>
      <c r="K56" s="90">
        <v>-0.17201540436456997</v>
      </c>
      <c r="L56" s="111">
        <v>-5</v>
      </c>
      <c r="O56" s="86">
        <v>10</v>
      </c>
      <c r="P56" s="87" t="s">
        <v>62</v>
      </c>
      <c r="Q56" s="88">
        <v>1309</v>
      </c>
      <c r="R56" s="89">
        <v>1.7792336654388279E-2</v>
      </c>
      <c r="S56" s="88">
        <v>618</v>
      </c>
      <c r="T56" s="89">
        <v>9.88594372370547E-3</v>
      </c>
      <c r="U56" s="90">
        <v>1.1181229773462782</v>
      </c>
      <c r="V56" s="111">
        <v>11</v>
      </c>
    </row>
    <row r="57" spans="2:22" ht="15" thickBot="1" x14ac:dyDescent="0.25">
      <c r="B57" s="80">
        <v>11</v>
      </c>
      <c r="C57" s="81" t="s">
        <v>93</v>
      </c>
      <c r="D57" s="82">
        <v>609</v>
      </c>
      <c r="E57" s="83">
        <v>1.580791693705386E-2</v>
      </c>
      <c r="F57" s="82">
        <v>481</v>
      </c>
      <c r="G57" s="83">
        <v>1.4341940485419525E-2</v>
      </c>
      <c r="H57" s="84">
        <v>0.26611226611226613</v>
      </c>
      <c r="I57" s="110">
        <v>4</v>
      </c>
      <c r="J57" s="82">
        <v>450</v>
      </c>
      <c r="K57" s="84">
        <v>0.35333333333333328</v>
      </c>
      <c r="L57" s="110">
        <v>7</v>
      </c>
      <c r="O57" s="80">
        <v>11</v>
      </c>
      <c r="P57" s="81" t="s">
        <v>72</v>
      </c>
      <c r="Q57" s="82">
        <v>1296</v>
      </c>
      <c r="R57" s="83">
        <v>1.7615636595941335E-2</v>
      </c>
      <c r="S57" s="82">
        <v>1376</v>
      </c>
      <c r="T57" s="83">
        <v>2.2011421624302144E-2</v>
      </c>
      <c r="U57" s="84">
        <v>-5.8139534883720922E-2</v>
      </c>
      <c r="V57" s="110">
        <v>-2</v>
      </c>
    </row>
    <row r="58" spans="2:22" ht="15" thickBot="1" x14ac:dyDescent="0.25">
      <c r="B58" s="86">
        <v>12</v>
      </c>
      <c r="C58" s="87" t="s">
        <v>62</v>
      </c>
      <c r="D58" s="88">
        <v>579</v>
      </c>
      <c r="E58" s="89">
        <v>1.5029201817001946E-2</v>
      </c>
      <c r="F58" s="88">
        <v>338</v>
      </c>
      <c r="G58" s="89">
        <v>1.0078120341105612E-2</v>
      </c>
      <c r="H58" s="90">
        <v>0.71301775147928992</v>
      </c>
      <c r="I58" s="111">
        <v>9</v>
      </c>
      <c r="J58" s="88">
        <v>730</v>
      </c>
      <c r="K58" s="90">
        <v>-0.20684931506849313</v>
      </c>
      <c r="L58" s="111">
        <v>-5</v>
      </c>
      <c r="O58" s="86">
        <v>12</v>
      </c>
      <c r="P58" s="87" t="s">
        <v>53</v>
      </c>
      <c r="Q58" s="88">
        <v>1266</v>
      </c>
      <c r="R58" s="89">
        <v>1.7207867230294546E-2</v>
      </c>
      <c r="S58" s="88">
        <v>1901</v>
      </c>
      <c r="T58" s="89">
        <v>3.040967478764417E-2</v>
      </c>
      <c r="U58" s="90">
        <v>-0.3340347185691741</v>
      </c>
      <c r="V58" s="111">
        <v>-8</v>
      </c>
    </row>
    <row r="59" spans="2:22" ht="15" thickBot="1" x14ac:dyDescent="0.25">
      <c r="B59" s="80">
        <v>13</v>
      </c>
      <c r="C59" s="81" t="s">
        <v>44</v>
      </c>
      <c r="D59" s="82">
        <v>556</v>
      </c>
      <c r="E59" s="83">
        <v>1.4432186891628812E-2</v>
      </c>
      <c r="F59" s="82">
        <v>329</v>
      </c>
      <c r="G59" s="83">
        <v>9.8097680243306104E-3</v>
      </c>
      <c r="H59" s="84">
        <v>0.68996960486322179</v>
      </c>
      <c r="I59" s="110">
        <v>11</v>
      </c>
      <c r="J59" s="82">
        <v>503</v>
      </c>
      <c r="K59" s="84">
        <v>0.10536779324055656</v>
      </c>
      <c r="L59" s="110">
        <v>2</v>
      </c>
      <c r="O59" s="80">
        <v>13</v>
      </c>
      <c r="P59" s="81" t="s">
        <v>37</v>
      </c>
      <c r="Q59" s="82">
        <v>1221</v>
      </c>
      <c r="R59" s="83">
        <v>1.659621318182436E-2</v>
      </c>
      <c r="S59" s="82">
        <v>786</v>
      </c>
      <c r="T59" s="83">
        <v>1.2573384735974916E-2</v>
      </c>
      <c r="U59" s="84">
        <v>0.55343511450381677</v>
      </c>
      <c r="V59" s="110">
        <v>3</v>
      </c>
    </row>
    <row r="60" spans="2:22" ht="15" thickBot="1" x14ac:dyDescent="0.25">
      <c r="B60" s="86">
        <v>14</v>
      </c>
      <c r="C60" s="87" t="s">
        <v>72</v>
      </c>
      <c r="D60" s="88">
        <v>550</v>
      </c>
      <c r="E60" s="89">
        <v>1.427644386761843E-2</v>
      </c>
      <c r="F60" s="88">
        <v>628</v>
      </c>
      <c r="G60" s="89">
        <v>1.8725028326077881E-2</v>
      </c>
      <c r="H60" s="90">
        <v>-0.12420382165605093</v>
      </c>
      <c r="I60" s="111">
        <v>-4</v>
      </c>
      <c r="J60" s="88">
        <v>746</v>
      </c>
      <c r="K60" s="90">
        <v>-0.2627345844504021</v>
      </c>
      <c r="L60" s="111">
        <v>-8</v>
      </c>
      <c r="O60" s="86">
        <v>14</v>
      </c>
      <c r="P60" s="87" t="s">
        <v>44</v>
      </c>
      <c r="Q60" s="88">
        <v>1059</v>
      </c>
      <c r="R60" s="89">
        <v>1.4394258607331694E-2</v>
      </c>
      <c r="S60" s="88">
        <v>625</v>
      </c>
      <c r="T60" s="89">
        <v>9.9979204325500292E-3</v>
      </c>
      <c r="U60" s="90">
        <v>0.69439999999999991</v>
      </c>
      <c r="V60" s="111">
        <v>5</v>
      </c>
    </row>
    <row r="61" spans="2:22" ht="15" thickBot="1" x14ac:dyDescent="0.25">
      <c r="B61" s="80">
        <v>15</v>
      </c>
      <c r="C61" s="81" t="s">
        <v>97</v>
      </c>
      <c r="D61" s="82">
        <v>530</v>
      </c>
      <c r="E61" s="83">
        <v>1.3757300454250486E-2</v>
      </c>
      <c r="F61" s="82">
        <v>633</v>
      </c>
      <c r="G61" s="83">
        <v>1.887411294650844E-2</v>
      </c>
      <c r="H61" s="84">
        <v>-0.16271721958925756</v>
      </c>
      <c r="I61" s="110">
        <v>-6</v>
      </c>
      <c r="J61" s="82">
        <v>401</v>
      </c>
      <c r="K61" s="84">
        <v>0.3216957605985038</v>
      </c>
      <c r="L61" s="110">
        <v>7</v>
      </c>
      <c r="O61" s="80"/>
      <c r="P61" s="81" t="s">
        <v>93</v>
      </c>
      <c r="Q61" s="82">
        <v>1059</v>
      </c>
      <c r="R61" s="83">
        <v>1.4394258607331694E-2</v>
      </c>
      <c r="S61" s="82">
        <v>648</v>
      </c>
      <c r="T61" s="83">
        <v>1.036584390446787E-2</v>
      </c>
      <c r="U61" s="84">
        <v>0.6342592592592593</v>
      </c>
      <c r="V61" s="110">
        <v>4</v>
      </c>
    </row>
    <row r="62" spans="2:22" ht="15" thickBot="1" x14ac:dyDescent="0.25">
      <c r="B62" s="86">
        <v>16</v>
      </c>
      <c r="C62" s="87" t="s">
        <v>101</v>
      </c>
      <c r="D62" s="88">
        <v>526</v>
      </c>
      <c r="E62" s="89">
        <v>1.3653471771576898E-2</v>
      </c>
      <c r="F62" s="88">
        <v>715</v>
      </c>
      <c r="G62" s="89">
        <v>2.1319100721569562E-2</v>
      </c>
      <c r="H62" s="90">
        <v>-0.26433566433566436</v>
      </c>
      <c r="I62" s="111">
        <v>-8</v>
      </c>
      <c r="J62" s="88">
        <v>470</v>
      </c>
      <c r="K62" s="90">
        <v>0.11914893617021272</v>
      </c>
      <c r="L62" s="111">
        <v>1</v>
      </c>
      <c r="O62" s="86">
        <v>16</v>
      </c>
      <c r="P62" s="87" t="s">
        <v>68</v>
      </c>
      <c r="Q62" s="88">
        <v>1011</v>
      </c>
      <c r="R62" s="89">
        <v>1.3741827622296829E-2</v>
      </c>
      <c r="S62" s="88">
        <v>1438</v>
      </c>
      <c r="T62" s="89">
        <v>2.3003215331211108E-2</v>
      </c>
      <c r="U62" s="90">
        <v>-0.29694019471488176</v>
      </c>
      <c r="V62" s="111">
        <v>-8</v>
      </c>
    </row>
    <row r="63" spans="2:22" ht="15" thickBot="1" x14ac:dyDescent="0.25">
      <c r="B63" s="80">
        <v>17</v>
      </c>
      <c r="C63" s="81" t="s">
        <v>37</v>
      </c>
      <c r="D63" s="82">
        <v>525</v>
      </c>
      <c r="E63" s="83">
        <v>1.36275146009085E-2</v>
      </c>
      <c r="F63" s="82">
        <v>387</v>
      </c>
      <c r="G63" s="83">
        <v>1.1539149621325065E-2</v>
      </c>
      <c r="H63" s="84">
        <v>0.35658914728682167</v>
      </c>
      <c r="I63" s="110">
        <v>3</v>
      </c>
      <c r="J63" s="82">
        <v>696</v>
      </c>
      <c r="K63" s="84">
        <v>-0.24568965517241381</v>
      </c>
      <c r="L63" s="110">
        <v>-8</v>
      </c>
      <c r="O63" s="80">
        <v>17</v>
      </c>
      <c r="P63" s="81" t="s">
        <v>101</v>
      </c>
      <c r="Q63" s="82">
        <v>996</v>
      </c>
      <c r="R63" s="83">
        <v>1.3537942939473434E-2</v>
      </c>
      <c r="S63" s="82">
        <v>1056</v>
      </c>
      <c r="T63" s="83">
        <v>1.689248636283653E-2</v>
      </c>
      <c r="U63" s="84">
        <v>-5.6818181818181768E-2</v>
      </c>
      <c r="V63" s="110">
        <v>-4</v>
      </c>
    </row>
    <row r="64" spans="2:22" ht="15" thickBot="1" x14ac:dyDescent="0.25">
      <c r="B64" s="86">
        <v>18</v>
      </c>
      <c r="C64" s="87" t="s">
        <v>94</v>
      </c>
      <c r="D64" s="88">
        <v>488</v>
      </c>
      <c r="E64" s="89">
        <v>1.2667099286177807E-2</v>
      </c>
      <c r="F64" s="88">
        <v>396</v>
      </c>
      <c r="G64" s="89">
        <v>1.1807501938100066E-2</v>
      </c>
      <c r="H64" s="90">
        <v>0.23232323232323226</v>
      </c>
      <c r="I64" s="111">
        <v>0</v>
      </c>
      <c r="J64" s="88">
        <v>395</v>
      </c>
      <c r="K64" s="90">
        <v>0.23544303797468347</v>
      </c>
      <c r="L64" s="111">
        <v>5</v>
      </c>
      <c r="O64" s="86">
        <v>18</v>
      </c>
      <c r="P64" s="87" t="s">
        <v>97</v>
      </c>
      <c r="Q64" s="88">
        <v>931</v>
      </c>
      <c r="R64" s="89">
        <v>1.2654442647238721E-2</v>
      </c>
      <c r="S64" s="88">
        <v>1489</v>
      </c>
      <c r="T64" s="89">
        <v>2.3819045638507192E-2</v>
      </c>
      <c r="U64" s="90">
        <v>-0.37474815312290133</v>
      </c>
      <c r="V64" s="111">
        <v>-11</v>
      </c>
    </row>
    <row r="65" spans="2:22" ht="15" thickBot="1" x14ac:dyDescent="0.25">
      <c r="B65" s="80">
        <v>19</v>
      </c>
      <c r="C65" s="81" t="s">
        <v>68</v>
      </c>
      <c r="D65" s="82">
        <v>478</v>
      </c>
      <c r="E65" s="83">
        <v>1.2407527579493835E-2</v>
      </c>
      <c r="F65" s="82">
        <v>338</v>
      </c>
      <c r="G65" s="83">
        <v>1.0078120341105612E-2</v>
      </c>
      <c r="H65" s="84">
        <v>0.41420118343195256</v>
      </c>
      <c r="I65" s="110">
        <v>2</v>
      </c>
      <c r="J65" s="82">
        <v>533</v>
      </c>
      <c r="K65" s="84">
        <v>-0.1031894934333959</v>
      </c>
      <c r="L65" s="110">
        <v>-5</v>
      </c>
      <c r="O65" s="80">
        <v>19</v>
      </c>
      <c r="P65" s="81" t="s">
        <v>107</v>
      </c>
      <c r="Q65" s="82">
        <v>891</v>
      </c>
      <c r="R65" s="83">
        <v>1.2110750159709667E-2</v>
      </c>
      <c r="S65" s="82">
        <v>187</v>
      </c>
      <c r="T65" s="83">
        <v>2.9913777934189689E-3</v>
      </c>
      <c r="U65" s="84">
        <v>3.7647058823529411</v>
      </c>
      <c r="V65" s="110">
        <v>72</v>
      </c>
    </row>
    <row r="66" spans="2:22" ht="15" thickBot="1" x14ac:dyDescent="0.25">
      <c r="B66" s="86">
        <v>20</v>
      </c>
      <c r="C66" s="87" t="s">
        <v>91</v>
      </c>
      <c r="D66" s="88">
        <v>452</v>
      </c>
      <c r="E66" s="89">
        <v>1.1732641142115509E-2</v>
      </c>
      <c r="F66" s="88">
        <v>320</v>
      </c>
      <c r="G66" s="89">
        <v>9.5414157075556089E-3</v>
      </c>
      <c r="H66" s="90">
        <v>0.41250000000000009</v>
      </c>
      <c r="I66" s="111">
        <v>5</v>
      </c>
      <c r="J66" s="88">
        <v>335</v>
      </c>
      <c r="K66" s="90">
        <v>0.34925373134328352</v>
      </c>
      <c r="L66" s="111">
        <v>8</v>
      </c>
      <c r="O66" s="86">
        <v>20</v>
      </c>
      <c r="P66" s="87" t="s">
        <v>94</v>
      </c>
      <c r="Q66" s="88">
        <v>883</v>
      </c>
      <c r="R66" s="89">
        <v>1.2002011662203858E-2</v>
      </c>
      <c r="S66" s="88">
        <v>622</v>
      </c>
      <c r="T66" s="89">
        <v>9.9499304144737896E-3</v>
      </c>
      <c r="U66" s="90">
        <v>0.41961414790996776</v>
      </c>
      <c r="V66" s="111">
        <v>0</v>
      </c>
    </row>
    <row r="67" spans="2:22" ht="15" thickBot="1" x14ac:dyDescent="0.25">
      <c r="B67" s="91" t="s">
        <v>43</v>
      </c>
      <c r="C67" s="92"/>
      <c r="D67" s="93">
        <f>SUM(D47:D66)</f>
        <v>16414</v>
      </c>
      <c r="E67" s="94">
        <f>D67/D69</f>
        <v>0.42606099935107072</v>
      </c>
      <c r="F67" s="93">
        <f>SUM(F47:F66)</f>
        <v>13867</v>
      </c>
      <c r="G67" s="94">
        <f>F67/F69</f>
        <v>0.41347128630210506</v>
      </c>
      <c r="H67" s="95">
        <f>D67/F67-1</f>
        <v>0.18367346938775508</v>
      </c>
      <c r="I67" s="112"/>
      <c r="J67" s="93">
        <f>SUM(J47:J66)</f>
        <v>14743</v>
      </c>
      <c r="K67" s="94">
        <f>E67/J67-1</f>
        <v>-0.99997110079364093</v>
      </c>
      <c r="L67" s="93"/>
      <c r="O67" s="91" t="s">
        <v>43</v>
      </c>
      <c r="P67" s="92"/>
      <c r="Q67" s="93">
        <f>SUM(Q47:Q66)</f>
        <v>31261</v>
      </c>
      <c r="R67" s="94">
        <f>Q67/Q69</f>
        <v>0.42490927131614359</v>
      </c>
      <c r="S67" s="93">
        <f>SUM(S47:S66)</f>
        <v>25827</v>
      </c>
      <c r="T67" s="94">
        <f>S67/S69</f>
        <v>0.41314606561835138</v>
      </c>
      <c r="U67" s="95">
        <f>Q67/S67-1</f>
        <v>0.21039996902466407</v>
      </c>
      <c r="V67" s="112"/>
    </row>
    <row r="68" spans="2:22" ht="15" thickBot="1" x14ac:dyDescent="0.25">
      <c r="B68" s="91" t="s">
        <v>12</v>
      </c>
      <c r="C68" s="92"/>
      <c r="D68" s="93">
        <f>D69-SUM(D47:D66)</f>
        <v>22111</v>
      </c>
      <c r="E68" s="94">
        <f>D68/D69</f>
        <v>0.57393900064892922</v>
      </c>
      <c r="F68" s="93">
        <f>F69-SUM(F47:F66)</f>
        <v>19671</v>
      </c>
      <c r="G68" s="94">
        <f>F68/F69</f>
        <v>0.58652871369789494</v>
      </c>
      <c r="H68" s="95">
        <f>D68/F68-1</f>
        <v>0.12404046566010885</v>
      </c>
      <c r="I68" s="112"/>
      <c r="J68" s="93">
        <f>J69-SUM(J47:J66)</f>
        <v>20303</v>
      </c>
      <c r="K68" s="94">
        <f>E68/J68-1</f>
        <v>-0.99997173132046258</v>
      </c>
      <c r="L68" s="93"/>
      <c r="O68" s="91" t="s">
        <v>12</v>
      </c>
      <c r="P68" s="92"/>
      <c r="Q68" s="93">
        <f>Q69-SUM(Q47:Q66)</f>
        <v>42310</v>
      </c>
      <c r="R68" s="94">
        <f>Q68/Q69</f>
        <v>0.57509072868385636</v>
      </c>
      <c r="S68" s="93">
        <f>S69-SUM(S47:S66)</f>
        <v>36686</v>
      </c>
      <c r="T68" s="94">
        <f>S68/S69</f>
        <v>0.58685393438164857</v>
      </c>
      <c r="U68" s="95">
        <f>Q68/S68-1</f>
        <v>0.15330098675243953</v>
      </c>
      <c r="V68" s="113"/>
    </row>
    <row r="69" spans="2:22" ht="15" thickBot="1" x14ac:dyDescent="0.25">
      <c r="B69" s="96" t="s">
        <v>35</v>
      </c>
      <c r="C69" s="97"/>
      <c r="D69" s="98">
        <v>38525</v>
      </c>
      <c r="E69" s="99">
        <v>1</v>
      </c>
      <c r="F69" s="98">
        <v>33538</v>
      </c>
      <c r="G69" s="99">
        <v>1</v>
      </c>
      <c r="H69" s="100">
        <v>0.14869700041743683</v>
      </c>
      <c r="I69" s="114"/>
      <c r="J69" s="98">
        <v>35046</v>
      </c>
      <c r="K69" s="100">
        <v>9.926953147292128E-2</v>
      </c>
      <c r="L69" s="98"/>
      <c r="M69" s="101"/>
      <c r="O69" s="96" t="s">
        <v>35</v>
      </c>
      <c r="P69" s="97"/>
      <c r="Q69" s="98">
        <v>73571</v>
      </c>
      <c r="R69" s="99">
        <v>1</v>
      </c>
      <c r="S69" s="98">
        <v>62513</v>
      </c>
      <c r="T69" s="99">
        <v>1</v>
      </c>
      <c r="U69" s="100">
        <v>0.17689120662902114</v>
      </c>
      <c r="V69" s="114"/>
    </row>
    <row r="70" spans="2:22" x14ac:dyDescent="0.2">
      <c r="B70" s="102" t="s">
        <v>71</v>
      </c>
      <c r="O70" s="102" t="s">
        <v>71</v>
      </c>
    </row>
    <row r="71" spans="2:22" x14ac:dyDescent="0.2">
      <c r="B71" s="103" t="s">
        <v>70</v>
      </c>
      <c r="O71" s="103" t="s">
        <v>70</v>
      </c>
    </row>
  </sheetData>
  <mergeCells count="68">
    <mergeCell ref="H7:H8"/>
    <mergeCell ref="J45:J46"/>
    <mergeCell ref="B67:C67"/>
    <mergeCell ref="J42:L42"/>
    <mergeCell ref="J41:L41"/>
    <mergeCell ref="L43:L44"/>
    <mergeCell ref="L45:L46"/>
    <mergeCell ref="D42:I42"/>
    <mergeCell ref="D43:E44"/>
    <mergeCell ref="C44:C46"/>
    <mergeCell ref="H45:H46"/>
    <mergeCell ref="B44:B46"/>
    <mergeCell ref="B41:B43"/>
    <mergeCell ref="C41:C43"/>
    <mergeCell ref="I7:I8"/>
    <mergeCell ref="J7:J8"/>
    <mergeCell ref="B2:O2"/>
    <mergeCell ref="B3:O3"/>
    <mergeCell ref="D6:H6"/>
    <mergeCell ref="D7:E8"/>
    <mergeCell ref="F7:G8"/>
    <mergeCell ref="C8:C10"/>
    <mergeCell ref="B5:B7"/>
    <mergeCell ref="C5:C7"/>
    <mergeCell ref="B8:B10"/>
    <mergeCell ref="D5:H5"/>
    <mergeCell ref="I5:J5"/>
    <mergeCell ref="K5:O5"/>
    <mergeCell ref="H9:H10"/>
    <mergeCell ref="O9:O10"/>
    <mergeCell ref="I6:J6"/>
    <mergeCell ref="K6:O6"/>
    <mergeCell ref="K7:L8"/>
    <mergeCell ref="M7:N8"/>
    <mergeCell ref="O7:O8"/>
    <mergeCell ref="U43:U44"/>
    <mergeCell ref="P44:P46"/>
    <mergeCell ref="U45:U46"/>
    <mergeCell ref="J9:J10"/>
    <mergeCell ref="O38:V38"/>
    <mergeCell ref="O39:V39"/>
    <mergeCell ref="O41:O43"/>
    <mergeCell ref="P41:P43"/>
    <mergeCell ref="Q41:V41"/>
    <mergeCell ref="Q42:V42"/>
    <mergeCell ref="B31:C31"/>
    <mergeCell ref="B32:C32"/>
    <mergeCell ref="B33:C33"/>
    <mergeCell ref="F43:G44"/>
    <mergeCell ref="J43:J44"/>
    <mergeCell ref="B38:L38"/>
    <mergeCell ref="B39:L39"/>
    <mergeCell ref="D41:I41"/>
    <mergeCell ref="V45:V46"/>
    <mergeCell ref="B69:C69"/>
    <mergeCell ref="I43:I44"/>
    <mergeCell ref="B68:C68"/>
    <mergeCell ref="H43:H44"/>
    <mergeCell ref="K45:K46"/>
    <mergeCell ref="I45:I46"/>
    <mergeCell ref="K43:K44"/>
    <mergeCell ref="O67:P67"/>
    <mergeCell ref="O68:P68"/>
    <mergeCell ref="O69:P69"/>
    <mergeCell ref="Q43:R44"/>
    <mergeCell ref="S43:T44"/>
    <mergeCell ref="V43:V44"/>
    <mergeCell ref="O44:O46"/>
  </mergeCells>
  <conditionalFormatting sqref="H31:H32 O31:O32">
    <cfRule type="cellIs" dxfId="129" priority="1594" operator="lessThan">
      <formula>0</formula>
    </cfRule>
  </conditionalFormatting>
  <conditionalFormatting sqref="J11:J30 O11:O30 H11:H30">
    <cfRule type="cellIs" dxfId="128" priority="67" operator="lessThan">
      <formula>0</formula>
    </cfRule>
  </conditionalFormatting>
  <conditionalFormatting sqref="L11:L30 N11:O30 D11:E30 G11:J30">
    <cfRule type="cellIs" dxfId="127" priority="65" operator="equal">
      <formula>0</formula>
    </cfRule>
  </conditionalFormatting>
  <conditionalFormatting sqref="F11:F30">
    <cfRule type="cellIs" dxfId="126" priority="64" operator="equal">
      <formula>0</formula>
    </cfRule>
  </conditionalFormatting>
  <conditionalFormatting sqref="K11:K30">
    <cfRule type="cellIs" dxfId="125" priority="63" operator="equal">
      <formula>0</formula>
    </cfRule>
  </conditionalFormatting>
  <conditionalFormatting sqref="M11:M30">
    <cfRule type="cellIs" dxfId="124" priority="62" operator="equal">
      <formula>0</formula>
    </cfRule>
  </conditionalFormatting>
  <conditionalFormatting sqref="I47:I66">
    <cfRule type="cellIs" dxfId="123" priority="24" operator="lessThan">
      <formula>0</formula>
    </cfRule>
    <cfRule type="cellIs" dxfId="122" priority="25" operator="equal">
      <formula>0</formula>
    </cfRule>
    <cfRule type="cellIs" dxfId="121" priority="26" operator="greaterThan">
      <formula>0</formula>
    </cfRule>
  </conditionalFormatting>
  <conditionalFormatting sqref="H67:H68">
    <cfRule type="cellIs" dxfId="120" priority="18" operator="lessThan">
      <formula>0</formula>
    </cfRule>
  </conditionalFormatting>
  <conditionalFormatting sqref="H47:H66">
    <cfRule type="cellIs" dxfId="119" priority="17" operator="lessThan">
      <formula>0</formula>
    </cfRule>
  </conditionalFormatting>
  <conditionalFormatting sqref="D47:E66 G47:H66">
    <cfRule type="cellIs" dxfId="118" priority="16" operator="equal">
      <formula>0</formula>
    </cfRule>
  </conditionalFormatting>
  <conditionalFormatting sqref="F47:F66">
    <cfRule type="cellIs" dxfId="117" priority="15" operator="equal">
      <formula>0</formula>
    </cfRule>
  </conditionalFormatting>
  <conditionalFormatting sqref="K47:K66">
    <cfRule type="cellIs" dxfId="116" priority="13" operator="lessThan">
      <formula>0</formula>
    </cfRule>
  </conditionalFormatting>
  <conditionalFormatting sqref="J47:K66">
    <cfRule type="cellIs" dxfId="115" priority="12" operator="equal">
      <formula>0</formula>
    </cfRule>
  </conditionalFormatting>
  <conditionalFormatting sqref="L47:L66">
    <cfRule type="cellIs" dxfId="114" priority="9" operator="lessThan">
      <formula>0</formula>
    </cfRule>
    <cfRule type="cellIs" dxfId="113" priority="10" operator="equal">
      <formula>0</formula>
    </cfRule>
    <cfRule type="cellIs" dxfId="112" priority="11" operator="greaterThan">
      <formula>0</formula>
    </cfRule>
  </conditionalFormatting>
  <conditionalFormatting sqref="V47:V66">
    <cfRule type="cellIs" dxfId="111" priority="6" operator="lessThan">
      <formula>0</formula>
    </cfRule>
    <cfRule type="cellIs" dxfId="110" priority="7" operator="equal">
      <formula>0</formula>
    </cfRule>
    <cfRule type="cellIs" dxfId="109" priority="8" operator="greaterThan">
      <formula>0</formula>
    </cfRule>
  </conditionalFormatting>
  <conditionalFormatting sqref="U67:U68">
    <cfRule type="cellIs" dxfId="108" priority="4" operator="lessThan">
      <formula>0</formula>
    </cfRule>
  </conditionalFormatting>
  <conditionalFormatting sqref="U47:U66">
    <cfRule type="cellIs" dxfId="107" priority="3" operator="lessThan">
      <formula>0</formula>
    </cfRule>
  </conditionalFormatting>
  <conditionalFormatting sqref="Q47:R66 T47:U66">
    <cfRule type="cellIs" dxfId="106" priority="2" operator="equal">
      <formula>0</formula>
    </cfRule>
  </conditionalFormatting>
  <conditionalFormatting sqref="S47:S66">
    <cfRule type="cellIs" dxfId="105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showGridLines="0" workbookViewId="0">
      <selection activeCell="H1" sqref="H1"/>
    </sheetView>
  </sheetViews>
  <sheetFormatPr defaultRowHeight="14.25" x14ac:dyDescent="0.2"/>
  <cols>
    <col min="1" max="1" width="4.28515625" style="43" customWidth="1"/>
    <col min="2" max="2" width="19.42578125" style="43" customWidth="1"/>
    <col min="3" max="7" width="10.42578125" style="43" customWidth="1"/>
    <col min="8" max="8" width="11.140625" style="43" customWidth="1"/>
    <col min="9" max="16384" width="9.140625" style="43"/>
  </cols>
  <sheetData>
    <row r="1" spans="1:8" x14ac:dyDescent="0.2">
      <c r="A1" s="43" t="s">
        <v>3</v>
      </c>
      <c r="B1" s="104"/>
      <c r="C1" s="104"/>
      <c r="D1" s="104"/>
      <c r="E1" s="104"/>
      <c r="F1" s="104"/>
      <c r="G1" s="104"/>
      <c r="H1" s="42">
        <v>44987</v>
      </c>
    </row>
    <row r="2" spans="1:8" x14ac:dyDescent="0.2">
      <c r="A2" s="104"/>
      <c r="B2" s="104"/>
      <c r="C2" s="104"/>
      <c r="D2" s="104"/>
      <c r="E2" s="104"/>
      <c r="F2" s="104"/>
      <c r="G2" s="104"/>
      <c r="H2" s="115" t="s">
        <v>86</v>
      </c>
    </row>
    <row r="3" spans="1:8" ht="14.45" customHeight="1" x14ac:dyDescent="0.2">
      <c r="A3" s="104"/>
      <c r="B3" s="27" t="s">
        <v>189</v>
      </c>
      <c r="C3" s="28"/>
      <c r="D3" s="28"/>
      <c r="E3" s="28"/>
      <c r="F3" s="28"/>
      <c r="G3" s="28"/>
      <c r="H3" s="29"/>
    </row>
    <row r="4" spans="1:8" x14ac:dyDescent="0.2">
      <c r="A4" s="104"/>
      <c r="B4" s="30"/>
      <c r="C4" s="31"/>
      <c r="D4" s="31"/>
      <c r="E4" s="31"/>
      <c r="F4" s="31"/>
      <c r="G4" s="31"/>
      <c r="H4" s="32"/>
    </row>
    <row r="5" spans="1:8" ht="21" customHeight="1" x14ac:dyDescent="0.25">
      <c r="A5" s="104"/>
      <c r="B5" s="33" t="s">
        <v>190</v>
      </c>
      <c r="C5" s="35" t="s">
        <v>195</v>
      </c>
      <c r="D5" s="36"/>
      <c r="E5" s="35" t="s">
        <v>196</v>
      </c>
      <c r="F5" s="36"/>
      <c r="G5" s="37" t="s">
        <v>191</v>
      </c>
      <c r="H5" s="37" t="s">
        <v>192</v>
      </c>
    </row>
    <row r="6" spans="1:8" ht="21" customHeight="1" x14ac:dyDescent="0.25">
      <c r="A6" s="104"/>
      <c r="B6" s="34"/>
      <c r="C6" s="1" t="s">
        <v>193</v>
      </c>
      <c r="D6" s="2" t="s">
        <v>194</v>
      </c>
      <c r="E6" s="1" t="s">
        <v>193</v>
      </c>
      <c r="F6" s="2" t="s">
        <v>194</v>
      </c>
      <c r="G6" s="38"/>
      <c r="H6" s="38"/>
    </row>
    <row r="7" spans="1:8" x14ac:dyDescent="0.2">
      <c r="A7" s="104"/>
      <c r="B7" s="116" t="s">
        <v>76</v>
      </c>
      <c r="C7" s="119" t="s">
        <v>167</v>
      </c>
      <c r="D7" s="120">
        <v>0.49744853070561323</v>
      </c>
      <c r="E7" s="119" t="s">
        <v>168</v>
      </c>
      <c r="F7" s="120">
        <v>0.45025893354718571</v>
      </c>
      <c r="G7" s="121">
        <v>6.4308681672025747E-2</v>
      </c>
      <c r="H7" s="122" t="s">
        <v>169</v>
      </c>
    </row>
    <row r="8" spans="1:8" x14ac:dyDescent="0.2">
      <c r="A8" s="104"/>
      <c r="B8" s="116" t="s">
        <v>77</v>
      </c>
      <c r="C8" s="123" t="s">
        <v>170</v>
      </c>
      <c r="D8" s="120">
        <v>8.9261433621806663E-2</v>
      </c>
      <c r="E8" s="119" t="s">
        <v>171</v>
      </c>
      <c r="F8" s="120">
        <v>9.1924807328974734E-2</v>
      </c>
      <c r="G8" s="124">
        <v>0.21428571428571441</v>
      </c>
      <c r="H8" s="122" t="s">
        <v>104</v>
      </c>
    </row>
    <row r="9" spans="1:8" x14ac:dyDescent="0.2">
      <c r="A9" s="104"/>
      <c r="B9" s="116" t="s">
        <v>87</v>
      </c>
      <c r="C9" s="119" t="s">
        <v>172</v>
      </c>
      <c r="D9" s="120">
        <v>0.41329003567258016</v>
      </c>
      <c r="E9" s="119" t="s">
        <v>173</v>
      </c>
      <c r="F9" s="120">
        <v>0.4578162591238395</v>
      </c>
      <c r="G9" s="124">
        <v>0.306201550387597</v>
      </c>
      <c r="H9" s="125" t="s">
        <v>174</v>
      </c>
    </row>
    <row r="10" spans="1:8" x14ac:dyDescent="0.2">
      <c r="A10" s="104"/>
      <c r="B10" s="117" t="s">
        <v>78</v>
      </c>
      <c r="C10" s="126"/>
      <c r="D10" s="120"/>
      <c r="E10" s="126"/>
      <c r="F10" s="120"/>
      <c r="G10" s="127"/>
      <c r="H10" s="128"/>
    </row>
    <row r="11" spans="1:8" x14ac:dyDescent="0.2">
      <c r="A11" s="104"/>
      <c r="B11" s="117" t="s">
        <v>79</v>
      </c>
      <c r="C11" s="129" t="s">
        <v>175</v>
      </c>
      <c r="D11" s="120">
        <v>1.7612336633980132E-2</v>
      </c>
      <c r="E11" s="129" t="s">
        <v>176</v>
      </c>
      <c r="F11" s="120">
        <v>2.9658425194709872E-2</v>
      </c>
      <c r="G11" s="124">
        <v>1</v>
      </c>
      <c r="H11" s="125" t="s">
        <v>177</v>
      </c>
    </row>
    <row r="12" spans="1:8" x14ac:dyDescent="0.2">
      <c r="A12" s="104"/>
      <c r="B12" s="117" t="s">
        <v>80</v>
      </c>
      <c r="C12" s="129" t="s">
        <v>178</v>
      </c>
      <c r="D12" s="120">
        <v>2.5130772799257753E-2</v>
      </c>
      <c r="E12" s="129" t="s">
        <v>179</v>
      </c>
      <c r="F12" s="120">
        <v>2.3419553900313982E-2</v>
      </c>
      <c r="G12" s="124">
        <v>6.25E-2</v>
      </c>
      <c r="H12" s="125" t="s">
        <v>180</v>
      </c>
    </row>
    <row r="13" spans="1:8" x14ac:dyDescent="0.2">
      <c r="A13" s="104"/>
      <c r="B13" s="117" t="s">
        <v>81</v>
      </c>
      <c r="C13" s="129">
        <v>3.6999999999999998E-2</v>
      </c>
      <c r="D13" s="120">
        <v>5.9187688960696174E-4</v>
      </c>
      <c r="E13" s="129">
        <v>0.05</v>
      </c>
      <c r="F13" s="120">
        <v>6.7961560941131693E-4</v>
      </c>
      <c r="G13" s="124">
        <v>0.35135135135135154</v>
      </c>
      <c r="H13" s="125" t="s">
        <v>89</v>
      </c>
    </row>
    <row r="14" spans="1:8" x14ac:dyDescent="0.2">
      <c r="A14" s="104"/>
      <c r="B14" s="117" t="s">
        <v>82</v>
      </c>
      <c r="C14" s="129" t="s">
        <v>181</v>
      </c>
      <c r="D14" s="120">
        <v>0.17284404843792492</v>
      </c>
      <c r="E14" s="129" t="s">
        <v>182</v>
      </c>
      <c r="F14" s="120">
        <v>0.21503037881774067</v>
      </c>
      <c r="G14" s="124">
        <v>0.46296296296296302</v>
      </c>
      <c r="H14" s="125" t="s">
        <v>183</v>
      </c>
    </row>
    <row r="15" spans="1:8" x14ac:dyDescent="0.2">
      <c r="A15" s="104"/>
      <c r="B15" s="117" t="s">
        <v>83</v>
      </c>
      <c r="C15" s="129" t="s">
        <v>184</v>
      </c>
      <c r="D15" s="120">
        <v>0.16025466702925792</v>
      </c>
      <c r="E15" s="129" t="s">
        <v>185</v>
      </c>
      <c r="F15" s="120">
        <v>0.16280871539057509</v>
      </c>
      <c r="G15" s="124">
        <v>0.19999999999999996</v>
      </c>
      <c r="H15" s="125" t="s">
        <v>104</v>
      </c>
    </row>
    <row r="16" spans="1:8" x14ac:dyDescent="0.2">
      <c r="A16" s="104"/>
      <c r="B16" s="117" t="s">
        <v>84</v>
      </c>
      <c r="C16" s="130" t="s">
        <v>186</v>
      </c>
      <c r="D16" s="120">
        <v>3.6824340537168272E-2</v>
      </c>
      <c r="E16" s="130" t="s">
        <v>187</v>
      </c>
      <c r="F16" s="120">
        <v>2.6219570211088609E-2</v>
      </c>
      <c r="G16" s="124">
        <v>-0.17391304347826086</v>
      </c>
      <c r="H16" s="122" t="s">
        <v>111</v>
      </c>
    </row>
    <row r="17" spans="1:8" x14ac:dyDescent="0.2">
      <c r="A17" s="104"/>
      <c r="B17" s="117" t="s">
        <v>85</v>
      </c>
      <c r="C17" s="129">
        <v>0</v>
      </c>
      <c r="D17" s="120">
        <v>0</v>
      </c>
      <c r="E17" s="129">
        <v>0</v>
      </c>
      <c r="F17" s="120">
        <v>0</v>
      </c>
      <c r="G17" s="124" t="s">
        <v>188</v>
      </c>
      <c r="H17" s="125" t="s">
        <v>89</v>
      </c>
    </row>
    <row r="18" spans="1:8" x14ac:dyDescent="0.2">
      <c r="A18" s="104"/>
      <c r="B18" s="118" t="s">
        <v>88</v>
      </c>
      <c r="C18" s="131">
        <v>0</v>
      </c>
      <c r="D18" s="132">
        <v>3.1993345384062621E-5</v>
      </c>
      <c r="E18" s="131">
        <v>0</v>
      </c>
      <c r="F18" s="132">
        <v>0</v>
      </c>
      <c r="G18" s="133"/>
      <c r="H18" s="134" t="s">
        <v>89</v>
      </c>
    </row>
    <row r="19" spans="1:8" x14ac:dyDescent="0.2">
      <c r="A19" s="104"/>
      <c r="B19" s="104" t="s">
        <v>71</v>
      </c>
      <c r="C19" s="104"/>
      <c r="D19" s="104"/>
      <c r="E19" s="104"/>
      <c r="F19" s="104"/>
      <c r="G19" s="104"/>
      <c r="H19" s="104"/>
    </row>
    <row r="20" spans="1:8" x14ac:dyDescent="0.2">
      <c r="B20" s="43" t="s">
        <v>70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workbookViewId="0"/>
  </sheetViews>
  <sheetFormatPr defaultRowHeight="14.25" x14ac:dyDescent="0.2"/>
  <cols>
    <col min="1" max="1" width="2.5703125" style="43" customWidth="1"/>
    <col min="2" max="2" width="8.140625" style="43" customWidth="1"/>
    <col min="3" max="3" width="20.140625" style="43" customWidth="1"/>
    <col min="4" max="12" width="10.5703125" style="43" customWidth="1"/>
    <col min="13" max="13" width="1.7109375" style="43" customWidth="1"/>
    <col min="14" max="14" width="1.42578125" style="43" customWidth="1"/>
    <col min="15" max="15" width="9.140625" style="43"/>
    <col min="16" max="16" width="16.7109375" style="43" bestFit="1" customWidth="1"/>
    <col min="17" max="22" width="10.42578125" style="43" customWidth="1"/>
    <col min="23" max="23" width="12" style="43" customWidth="1"/>
    <col min="24" max="24" width="11.140625" style="43" customWidth="1"/>
    <col min="25" max="25" width="16.42578125" style="43" customWidth="1"/>
    <col min="26" max="30" width="9.140625" style="43"/>
    <col min="31" max="31" width="12.140625" style="43" customWidth="1"/>
    <col min="32" max="32" width="11.42578125" style="43" customWidth="1"/>
    <col min="33" max="16384" width="9.140625" style="43"/>
  </cols>
  <sheetData>
    <row r="1" spans="2:22" x14ac:dyDescent="0.2">
      <c r="B1" s="104" t="s">
        <v>3</v>
      </c>
      <c r="D1" s="41"/>
      <c r="L1" s="65"/>
      <c r="P1" s="39"/>
      <c r="V1" s="42">
        <v>44987</v>
      </c>
    </row>
    <row r="2" spans="2:22" x14ac:dyDescent="0.2">
      <c r="D2" s="41"/>
      <c r="L2" s="65"/>
      <c r="O2" s="135" t="s">
        <v>125</v>
      </c>
      <c r="P2" s="135"/>
      <c r="Q2" s="135"/>
      <c r="R2" s="135"/>
      <c r="S2" s="135"/>
      <c r="T2" s="135"/>
      <c r="U2" s="135"/>
      <c r="V2" s="135"/>
    </row>
    <row r="3" spans="2:22" ht="14.45" customHeight="1" x14ac:dyDescent="0.2">
      <c r="B3" s="66" t="s">
        <v>123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101"/>
      <c r="N3" s="104"/>
      <c r="O3" s="135"/>
      <c r="P3" s="135"/>
      <c r="Q3" s="135"/>
      <c r="R3" s="135"/>
      <c r="S3" s="135"/>
      <c r="T3" s="135"/>
      <c r="U3" s="135"/>
      <c r="V3" s="135"/>
    </row>
    <row r="4" spans="2:22" ht="14.45" customHeight="1" x14ac:dyDescent="0.2">
      <c r="B4" s="67" t="s">
        <v>124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101"/>
      <c r="N4" s="104"/>
      <c r="O4" s="67" t="s">
        <v>126</v>
      </c>
      <c r="P4" s="67"/>
      <c r="Q4" s="67"/>
      <c r="R4" s="67"/>
      <c r="S4" s="67"/>
      <c r="T4" s="67"/>
      <c r="U4" s="67"/>
      <c r="V4" s="67"/>
    </row>
    <row r="5" spans="2:22" ht="14.45" customHeight="1" thickBot="1" x14ac:dyDescent="0.25">
      <c r="B5" s="105"/>
      <c r="C5" s="105"/>
      <c r="D5" s="105"/>
      <c r="E5" s="105"/>
      <c r="F5" s="105"/>
      <c r="G5" s="105"/>
      <c r="H5" s="105"/>
      <c r="I5" s="105"/>
      <c r="J5" s="105"/>
      <c r="K5" s="101"/>
      <c r="L5" s="69" t="s">
        <v>4</v>
      </c>
      <c r="M5" s="101"/>
      <c r="N5" s="101"/>
      <c r="O5" s="136"/>
      <c r="P5" s="136"/>
      <c r="Q5" s="136"/>
      <c r="R5" s="136"/>
      <c r="S5" s="136"/>
      <c r="T5" s="136"/>
      <c r="U5" s="136"/>
      <c r="V5" s="69" t="s">
        <v>4</v>
      </c>
    </row>
    <row r="6" spans="2:22" ht="14.45" customHeight="1" x14ac:dyDescent="0.2">
      <c r="B6" s="70" t="s">
        <v>0</v>
      </c>
      <c r="C6" s="71" t="s">
        <v>1</v>
      </c>
      <c r="D6" s="106" t="s">
        <v>114</v>
      </c>
      <c r="E6" s="17"/>
      <c r="F6" s="17"/>
      <c r="G6" s="17"/>
      <c r="H6" s="17"/>
      <c r="I6" s="72"/>
      <c r="J6" s="17" t="s">
        <v>112</v>
      </c>
      <c r="K6" s="17"/>
      <c r="L6" s="72"/>
      <c r="M6" s="101"/>
      <c r="N6" s="101"/>
      <c r="O6" s="70" t="s">
        <v>0</v>
      </c>
      <c r="P6" s="71" t="s">
        <v>1</v>
      </c>
      <c r="Q6" s="106" t="s">
        <v>122</v>
      </c>
      <c r="R6" s="17"/>
      <c r="S6" s="17"/>
      <c r="T6" s="17"/>
      <c r="U6" s="17"/>
      <c r="V6" s="72"/>
    </row>
    <row r="7" spans="2:22" ht="14.45" customHeight="1" thickBot="1" x14ac:dyDescent="0.25">
      <c r="B7" s="73"/>
      <c r="C7" s="74"/>
      <c r="D7" s="107" t="s">
        <v>115</v>
      </c>
      <c r="E7" s="108"/>
      <c r="F7" s="108"/>
      <c r="G7" s="108"/>
      <c r="H7" s="108"/>
      <c r="I7" s="109"/>
      <c r="J7" s="108" t="s">
        <v>113</v>
      </c>
      <c r="K7" s="108"/>
      <c r="L7" s="109"/>
      <c r="M7" s="101"/>
      <c r="N7" s="101"/>
      <c r="O7" s="73"/>
      <c r="P7" s="74"/>
      <c r="Q7" s="107" t="s">
        <v>119</v>
      </c>
      <c r="R7" s="108"/>
      <c r="S7" s="108"/>
      <c r="T7" s="108"/>
      <c r="U7" s="108"/>
      <c r="V7" s="109"/>
    </row>
    <row r="8" spans="2:22" ht="14.45" customHeight="1" x14ac:dyDescent="0.2">
      <c r="B8" s="73"/>
      <c r="C8" s="74"/>
      <c r="D8" s="13">
        <v>2023</v>
      </c>
      <c r="E8" s="14"/>
      <c r="F8" s="13">
        <v>2022</v>
      </c>
      <c r="G8" s="14"/>
      <c r="H8" s="23" t="s">
        <v>5</v>
      </c>
      <c r="I8" s="23" t="s">
        <v>49</v>
      </c>
      <c r="J8" s="23">
        <v>2022</v>
      </c>
      <c r="K8" s="23" t="s">
        <v>116</v>
      </c>
      <c r="L8" s="23" t="s">
        <v>120</v>
      </c>
      <c r="M8" s="101"/>
      <c r="N8" s="101"/>
      <c r="O8" s="73"/>
      <c r="P8" s="74"/>
      <c r="Q8" s="13">
        <v>2023</v>
      </c>
      <c r="R8" s="14"/>
      <c r="S8" s="13">
        <v>2022</v>
      </c>
      <c r="T8" s="14"/>
      <c r="U8" s="23" t="s">
        <v>5</v>
      </c>
      <c r="V8" s="23" t="s">
        <v>65</v>
      </c>
    </row>
    <row r="9" spans="2:22" ht="14.45" customHeight="1" thickBot="1" x14ac:dyDescent="0.25">
      <c r="B9" s="76" t="s">
        <v>6</v>
      </c>
      <c r="C9" s="77" t="s">
        <v>7</v>
      </c>
      <c r="D9" s="15"/>
      <c r="E9" s="16"/>
      <c r="F9" s="15"/>
      <c r="G9" s="16"/>
      <c r="H9" s="24"/>
      <c r="I9" s="24"/>
      <c r="J9" s="24"/>
      <c r="K9" s="24"/>
      <c r="L9" s="24"/>
      <c r="M9" s="101"/>
      <c r="N9" s="101"/>
      <c r="O9" s="76" t="s">
        <v>6</v>
      </c>
      <c r="P9" s="77" t="s">
        <v>7</v>
      </c>
      <c r="Q9" s="15"/>
      <c r="R9" s="16"/>
      <c r="S9" s="15"/>
      <c r="T9" s="16"/>
      <c r="U9" s="24"/>
      <c r="V9" s="24"/>
    </row>
    <row r="10" spans="2:22" ht="14.45" customHeight="1" x14ac:dyDescent="0.2">
      <c r="B10" s="76"/>
      <c r="C10" s="77"/>
      <c r="D10" s="3" t="s">
        <v>8</v>
      </c>
      <c r="E10" s="4" t="s">
        <v>2</v>
      </c>
      <c r="F10" s="3" t="s">
        <v>8</v>
      </c>
      <c r="G10" s="4" t="s">
        <v>2</v>
      </c>
      <c r="H10" s="20" t="s">
        <v>9</v>
      </c>
      <c r="I10" s="20" t="s">
        <v>50</v>
      </c>
      <c r="J10" s="20" t="s">
        <v>8</v>
      </c>
      <c r="K10" s="20" t="s">
        <v>117</v>
      </c>
      <c r="L10" s="20" t="s">
        <v>121</v>
      </c>
      <c r="M10" s="101"/>
      <c r="N10" s="101"/>
      <c r="O10" s="76"/>
      <c r="P10" s="77"/>
      <c r="Q10" s="3" t="s">
        <v>8</v>
      </c>
      <c r="R10" s="4" t="s">
        <v>2</v>
      </c>
      <c r="S10" s="3" t="s">
        <v>8</v>
      </c>
      <c r="T10" s="4" t="s">
        <v>2</v>
      </c>
      <c r="U10" s="20" t="s">
        <v>9</v>
      </c>
      <c r="V10" s="20" t="s">
        <v>66</v>
      </c>
    </row>
    <row r="11" spans="2:22" ht="14.45" customHeight="1" thickBot="1" x14ac:dyDescent="0.25">
      <c r="B11" s="78"/>
      <c r="C11" s="79"/>
      <c r="D11" s="6" t="s">
        <v>10</v>
      </c>
      <c r="E11" s="7" t="s">
        <v>11</v>
      </c>
      <c r="F11" s="6" t="s">
        <v>10</v>
      </c>
      <c r="G11" s="7" t="s">
        <v>11</v>
      </c>
      <c r="H11" s="21"/>
      <c r="I11" s="21"/>
      <c r="J11" s="21" t="s">
        <v>10</v>
      </c>
      <c r="K11" s="21"/>
      <c r="L11" s="21"/>
      <c r="M11" s="101"/>
      <c r="N11" s="101"/>
      <c r="O11" s="78"/>
      <c r="P11" s="79"/>
      <c r="Q11" s="6" t="s">
        <v>10</v>
      </c>
      <c r="R11" s="7" t="s">
        <v>11</v>
      </c>
      <c r="S11" s="6" t="s">
        <v>10</v>
      </c>
      <c r="T11" s="7" t="s">
        <v>11</v>
      </c>
      <c r="U11" s="21"/>
      <c r="V11" s="21"/>
    </row>
    <row r="12" spans="2:22" ht="14.45" customHeight="1" thickBot="1" x14ac:dyDescent="0.25">
      <c r="B12" s="80">
        <v>1</v>
      </c>
      <c r="C12" s="81" t="s">
        <v>20</v>
      </c>
      <c r="D12" s="82">
        <v>3032</v>
      </c>
      <c r="E12" s="83">
        <v>0.25996741833147563</v>
      </c>
      <c r="F12" s="82">
        <v>2081</v>
      </c>
      <c r="G12" s="83">
        <v>0.20470194766869959</v>
      </c>
      <c r="H12" s="84">
        <v>0.45699183085055273</v>
      </c>
      <c r="I12" s="110">
        <v>0</v>
      </c>
      <c r="J12" s="82">
        <v>2681</v>
      </c>
      <c r="K12" s="84">
        <v>0.1309212980231258</v>
      </c>
      <c r="L12" s="110">
        <v>0</v>
      </c>
      <c r="M12" s="101"/>
      <c r="N12" s="101"/>
      <c r="O12" s="80">
        <v>1</v>
      </c>
      <c r="P12" s="81" t="s">
        <v>20</v>
      </c>
      <c r="Q12" s="82">
        <v>5713</v>
      </c>
      <c r="R12" s="83">
        <v>0.25544377375363292</v>
      </c>
      <c r="S12" s="82">
        <v>3870</v>
      </c>
      <c r="T12" s="83">
        <v>0.19839032142307889</v>
      </c>
      <c r="U12" s="84">
        <v>0.47622739018087845</v>
      </c>
      <c r="V12" s="110">
        <v>0</v>
      </c>
    </row>
    <row r="13" spans="2:22" ht="14.45" customHeight="1" thickBot="1" x14ac:dyDescent="0.25">
      <c r="B13" s="86">
        <v>2</v>
      </c>
      <c r="C13" s="87" t="s">
        <v>23</v>
      </c>
      <c r="D13" s="88">
        <v>1325</v>
      </c>
      <c r="E13" s="89">
        <v>0.11360713367058219</v>
      </c>
      <c r="F13" s="88">
        <v>1432</v>
      </c>
      <c r="G13" s="89">
        <v>0.14086169584890812</v>
      </c>
      <c r="H13" s="90">
        <v>-7.472067039106145E-2</v>
      </c>
      <c r="I13" s="111">
        <v>0</v>
      </c>
      <c r="J13" s="88">
        <v>1329</v>
      </c>
      <c r="K13" s="90">
        <v>-3.0097817908201208E-3</v>
      </c>
      <c r="L13" s="111">
        <v>0</v>
      </c>
      <c r="M13" s="101"/>
      <c r="N13" s="101"/>
      <c r="O13" s="86">
        <v>2</v>
      </c>
      <c r="P13" s="87" t="s">
        <v>23</v>
      </c>
      <c r="Q13" s="88">
        <v>2654</v>
      </c>
      <c r="R13" s="89">
        <v>0.11866756092108205</v>
      </c>
      <c r="S13" s="88">
        <v>2952</v>
      </c>
      <c r="T13" s="89">
        <v>0.15133029169016252</v>
      </c>
      <c r="U13" s="90">
        <v>-0.10094850948509482</v>
      </c>
      <c r="V13" s="111">
        <v>0</v>
      </c>
    </row>
    <row r="14" spans="2:22" ht="14.45" customHeight="1" thickBot="1" x14ac:dyDescent="0.25">
      <c r="B14" s="80">
        <v>3</v>
      </c>
      <c r="C14" s="81" t="s">
        <v>18</v>
      </c>
      <c r="D14" s="82">
        <v>1058</v>
      </c>
      <c r="E14" s="83">
        <v>9.0714224470547888E-2</v>
      </c>
      <c r="F14" s="82">
        <v>832</v>
      </c>
      <c r="G14" s="83">
        <v>8.1841432225063945E-2</v>
      </c>
      <c r="H14" s="84">
        <v>0.27163461538461542</v>
      </c>
      <c r="I14" s="110">
        <v>2</v>
      </c>
      <c r="J14" s="82">
        <v>892</v>
      </c>
      <c r="K14" s="84">
        <v>0.18609865470852016</v>
      </c>
      <c r="L14" s="110">
        <v>0</v>
      </c>
      <c r="M14" s="101"/>
      <c r="N14" s="101"/>
      <c r="O14" s="80">
        <v>3</v>
      </c>
      <c r="P14" s="81" t="s">
        <v>18</v>
      </c>
      <c r="Q14" s="82">
        <v>1950</v>
      </c>
      <c r="R14" s="83">
        <v>8.7189805499664652E-2</v>
      </c>
      <c r="S14" s="82">
        <v>1519</v>
      </c>
      <c r="T14" s="83">
        <v>7.7869482749782129E-2</v>
      </c>
      <c r="U14" s="84">
        <v>0.28373930217248189</v>
      </c>
      <c r="V14" s="110">
        <v>2</v>
      </c>
    </row>
    <row r="15" spans="2:22" ht="14.45" customHeight="1" thickBot="1" x14ac:dyDescent="0.25">
      <c r="B15" s="86">
        <v>4</v>
      </c>
      <c r="C15" s="87" t="s">
        <v>24</v>
      </c>
      <c r="D15" s="88">
        <v>831</v>
      </c>
      <c r="E15" s="89">
        <v>7.1250964588870785E-2</v>
      </c>
      <c r="F15" s="88">
        <v>854</v>
      </c>
      <c r="G15" s="89">
        <v>8.400550855793823E-2</v>
      </c>
      <c r="H15" s="90">
        <v>-2.6932084309133519E-2</v>
      </c>
      <c r="I15" s="111">
        <v>0</v>
      </c>
      <c r="J15" s="88">
        <v>728</v>
      </c>
      <c r="K15" s="90">
        <v>0.14148351648351642</v>
      </c>
      <c r="L15" s="111">
        <v>1</v>
      </c>
      <c r="M15" s="101"/>
      <c r="N15" s="101"/>
      <c r="O15" s="86">
        <v>4</v>
      </c>
      <c r="P15" s="87" t="s">
        <v>24</v>
      </c>
      <c r="Q15" s="88">
        <v>1559</v>
      </c>
      <c r="R15" s="89">
        <v>6.9707131678962669E-2</v>
      </c>
      <c r="S15" s="88">
        <v>1548</v>
      </c>
      <c r="T15" s="89">
        <v>7.9356128569231563E-2</v>
      </c>
      <c r="U15" s="90">
        <v>7.105943152454719E-3</v>
      </c>
      <c r="V15" s="111">
        <v>0</v>
      </c>
    </row>
    <row r="16" spans="2:22" ht="14.45" customHeight="1" thickBot="1" x14ac:dyDescent="0.25">
      <c r="B16" s="80">
        <v>5</v>
      </c>
      <c r="C16" s="81" t="s">
        <v>30</v>
      </c>
      <c r="D16" s="82">
        <v>763</v>
      </c>
      <c r="E16" s="83">
        <v>6.5420560747663545E-2</v>
      </c>
      <c r="F16" s="82">
        <v>940</v>
      </c>
      <c r="G16" s="83">
        <v>9.2465079677355885E-2</v>
      </c>
      <c r="H16" s="84">
        <v>-0.1882978723404255</v>
      </c>
      <c r="I16" s="110">
        <v>-2</v>
      </c>
      <c r="J16" s="82">
        <v>790</v>
      </c>
      <c r="K16" s="84">
        <v>-3.4177215189873378E-2</v>
      </c>
      <c r="L16" s="110">
        <v>-1</v>
      </c>
      <c r="M16" s="101"/>
      <c r="N16" s="101"/>
      <c r="O16" s="80">
        <v>5</v>
      </c>
      <c r="P16" s="81" t="s">
        <v>30</v>
      </c>
      <c r="Q16" s="82">
        <v>1553</v>
      </c>
      <c r="R16" s="83">
        <v>6.9438855354348308E-2</v>
      </c>
      <c r="S16" s="82">
        <v>1883</v>
      </c>
      <c r="T16" s="83">
        <v>9.6529450966319777E-2</v>
      </c>
      <c r="U16" s="84">
        <v>-0.1752522570366436</v>
      </c>
      <c r="V16" s="110">
        <v>-2</v>
      </c>
    </row>
    <row r="17" spans="2:22" ht="14.45" customHeight="1" thickBot="1" x14ac:dyDescent="0.25">
      <c r="B17" s="86">
        <v>6</v>
      </c>
      <c r="C17" s="87" t="s">
        <v>19</v>
      </c>
      <c r="D17" s="88">
        <v>669</v>
      </c>
      <c r="E17" s="89">
        <v>5.7360884849524139E-2</v>
      </c>
      <c r="F17" s="88">
        <v>512</v>
      </c>
      <c r="G17" s="89">
        <v>5.0363958292347036E-2</v>
      </c>
      <c r="H17" s="90">
        <v>0.306640625</v>
      </c>
      <c r="I17" s="111">
        <v>0</v>
      </c>
      <c r="J17" s="88">
        <v>526</v>
      </c>
      <c r="K17" s="90">
        <v>0.27186311787072248</v>
      </c>
      <c r="L17" s="111">
        <v>0</v>
      </c>
      <c r="M17" s="101"/>
      <c r="N17" s="101"/>
      <c r="O17" s="86">
        <v>6</v>
      </c>
      <c r="P17" s="87" t="s">
        <v>19</v>
      </c>
      <c r="Q17" s="88">
        <v>1195</v>
      </c>
      <c r="R17" s="89">
        <v>5.3431701319025263E-2</v>
      </c>
      <c r="S17" s="88">
        <v>1260</v>
      </c>
      <c r="T17" s="89">
        <v>6.4592197672630344E-2</v>
      </c>
      <c r="U17" s="90">
        <v>-5.1587301587301626E-2</v>
      </c>
      <c r="V17" s="111">
        <v>0</v>
      </c>
    </row>
    <row r="18" spans="2:22" ht="14.45" customHeight="1" thickBot="1" x14ac:dyDescent="0.25">
      <c r="B18" s="80">
        <v>7</v>
      </c>
      <c r="C18" s="81" t="s">
        <v>31</v>
      </c>
      <c r="D18" s="82">
        <v>407</v>
      </c>
      <c r="E18" s="83">
        <v>3.4896681814284493E-2</v>
      </c>
      <c r="F18" s="82">
        <v>217</v>
      </c>
      <c r="G18" s="83">
        <v>2.1345662010623649E-2</v>
      </c>
      <c r="H18" s="84">
        <v>0.87557603686635943</v>
      </c>
      <c r="I18" s="110">
        <v>5</v>
      </c>
      <c r="J18" s="82">
        <v>384</v>
      </c>
      <c r="K18" s="84">
        <v>5.9895833333333259E-2</v>
      </c>
      <c r="L18" s="110">
        <v>1</v>
      </c>
      <c r="M18" s="101"/>
      <c r="N18" s="101"/>
      <c r="O18" s="80">
        <v>7</v>
      </c>
      <c r="P18" s="81" t="s">
        <v>31</v>
      </c>
      <c r="Q18" s="82">
        <v>791</v>
      </c>
      <c r="R18" s="83">
        <v>3.5367762128325507E-2</v>
      </c>
      <c r="S18" s="82">
        <v>487</v>
      </c>
      <c r="T18" s="83">
        <v>2.4965397036961091E-2</v>
      </c>
      <c r="U18" s="84">
        <v>0.62422997946611902</v>
      </c>
      <c r="V18" s="110">
        <v>3</v>
      </c>
    </row>
    <row r="19" spans="2:22" ht="14.45" customHeight="1" thickBot="1" x14ac:dyDescent="0.25">
      <c r="B19" s="86">
        <v>8</v>
      </c>
      <c r="C19" s="87" t="s">
        <v>40</v>
      </c>
      <c r="D19" s="88">
        <v>372</v>
      </c>
      <c r="E19" s="89">
        <v>3.1895738660721942E-2</v>
      </c>
      <c r="F19" s="88">
        <v>241</v>
      </c>
      <c r="G19" s="89">
        <v>2.3706472555577413E-2</v>
      </c>
      <c r="H19" s="90">
        <v>0.54356846473029052</v>
      </c>
      <c r="I19" s="111">
        <v>3</v>
      </c>
      <c r="J19" s="88">
        <v>309</v>
      </c>
      <c r="K19" s="90">
        <v>0.20388349514563098</v>
      </c>
      <c r="L19" s="111">
        <v>2</v>
      </c>
      <c r="M19" s="101"/>
      <c r="N19" s="101"/>
      <c r="O19" s="86">
        <v>8</v>
      </c>
      <c r="P19" s="87" t="s">
        <v>25</v>
      </c>
      <c r="Q19" s="88">
        <v>710</v>
      </c>
      <c r="R19" s="89">
        <v>3.1746031746031744E-2</v>
      </c>
      <c r="S19" s="88">
        <v>611</v>
      </c>
      <c r="T19" s="89">
        <v>3.1322089506331058E-2</v>
      </c>
      <c r="U19" s="90">
        <v>0.1620294599018004</v>
      </c>
      <c r="V19" s="111">
        <v>0</v>
      </c>
    </row>
    <row r="20" spans="2:22" ht="14.45" customHeight="1" thickBot="1" x14ac:dyDescent="0.25">
      <c r="B20" s="80">
        <v>9</v>
      </c>
      <c r="C20" s="81" t="s">
        <v>25</v>
      </c>
      <c r="D20" s="82">
        <v>324</v>
      </c>
      <c r="E20" s="83">
        <v>2.7780159478693302E-2</v>
      </c>
      <c r="F20" s="82">
        <v>310</v>
      </c>
      <c r="G20" s="83">
        <v>3.0493802872319495E-2</v>
      </c>
      <c r="H20" s="84">
        <v>4.5161290322580649E-2</v>
      </c>
      <c r="I20" s="110">
        <v>-1</v>
      </c>
      <c r="J20" s="82">
        <v>386</v>
      </c>
      <c r="K20" s="84">
        <v>-0.1606217616580311</v>
      </c>
      <c r="L20" s="110">
        <v>-2</v>
      </c>
      <c r="M20" s="101"/>
      <c r="N20" s="101"/>
      <c r="O20" s="80">
        <v>9</v>
      </c>
      <c r="P20" s="81" t="s">
        <v>40</v>
      </c>
      <c r="Q20" s="82">
        <v>681</v>
      </c>
      <c r="R20" s="83">
        <v>3.0449362843729042E-2</v>
      </c>
      <c r="S20" s="82">
        <v>456</v>
      </c>
      <c r="T20" s="83">
        <v>2.3376223919618598E-2</v>
      </c>
      <c r="U20" s="84">
        <v>0.49342105263157898</v>
      </c>
      <c r="V20" s="110">
        <v>2</v>
      </c>
    </row>
    <row r="21" spans="2:22" ht="14.45" customHeight="1" thickBot="1" x14ac:dyDescent="0.25">
      <c r="B21" s="86">
        <v>10</v>
      </c>
      <c r="C21" s="87" t="s">
        <v>33</v>
      </c>
      <c r="D21" s="88">
        <v>287</v>
      </c>
      <c r="E21" s="89">
        <v>2.4607733859212895E-2</v>
      </c>
      <c r="F21" s="88">
        <v>154</v>
      </c>
      <c r="G21" s="89">
        <v>1.5148534330120008E-2</v>
      </c>
      <c r="H21" s="90">
        <v>0.86363636363636354</v>
      </c>
      <c r="I21" s="111">
        <v>8</v>
      </c>
      <c r="J21" s="88">
        <v>339</v>
      </c>
      <c r="K21" s="90">
        <v>-0.15339233038348088</v>
      </c>
      <c r="L21" s="111">
        <v>-1</v>
      </c>
      <c r="M21" s="101"/>
      <c r="N21" s="101"/>
      <c r="O21" s="86">
        <v>10</v>
      </c>
      <c r="P21" s="87" t="s">
        <v>33</v>
      </c>
      <c r="Q21" s="88">
        <v>626</v>
      </c>
      <c r="R21" s="89">
        <v>2.7990163201430808E-2</v>
      </c>
      <c r="S21" s="88">
        <v>287</v>
      </c>
      <c r="T21" s="89">
        <v>1.4712667247654689E-2</v>
      </c>
      <c r="U21" s="90">
        <v>1.1811846689895469</v>
      </c>
      <c r="V21" s="111">
        <v>7</v>
      </c>
    </row>
    <row r="22" spans="2:22" ht="14.45" customHeight="1" thickBot="1" x14ac:dyDescent="0.25">
      <c r="B22" s="80">
        <v>11</v>
      </c>
      <c r="C22" s="81" t="s">
        <v>32</v>
      </c>
      <c r="D22" s="82">
        <v>281</v>
      </c>
      <c r="E22" s="83">
        <v>2.4093286461459317E-2</v>
      </c>
      <c r="F22" s="82">
        <v>260</v>
      </c>
      <c r="G22" s="83">
        <v>2.557544757033248E-2</v>
      </c>
      <c r="H22" s="84">
        <v>8.0769230769230704E-2</v>
      </c>
      <c r="I22" s="110">
        <v>-1</v>
      </c>
      <c r="J22" s="82">
        <v>244</v>
      </c>
      <c r="K22" s="84">
        <v>0.15163934426229497</v>
      </c>
      <c r="L22" s="110">
        <v>1</v>
      </c>
      <c r="M22" s="101"/>
      <c r="N22" s="101"/>
      <c r="O22" s="80">
        <v>11</v>
      </c>
      <c r="P22" s="81" t="s">
        <v>32</v>
      </c>
      <c r="Q22" s="82">
        <v>525</v>
      </c>
      <c r="R22" s="83">
        <v>2.3474178403755867E-2</v>
      </c>
      <c r="S22" s="82">
        <v>432</v>
      </c>
      <c r="T22" s="83">
        <v>2.2145896344901831E-2</v>
      </c>
      <c r="U22" s="84">
        <v>0.21527777777777768</v>
      </c>
      <c r="V22" s="110">
        <v>1</v>
      </c>
    </row>
    <row r="23" spans="2:22" ht="14.45" customHeight="1" thickBot="1" x14ac:dyDescent="0.25">
      <c r="B23" s="86">
        <v>12</v>
      </c>
      <c r="C23" s="87" t="s">
        <v>17</v>
      </c>
      <c r="D23" s="88">
        <v>245</v>
      </c>
      <c r="E23" s="89">
        <v>2.1006602074937836E-2</v>
      </c>
      <c r="F23" s="88">
        <v>163</v>
      </c>
      <c r="G23" s="89">
        <v>1.6033838284477672E-2</v>
      </c>
      <c r="H23" s="90">
        <v>0.50306748466257667</v>
      </c>
      <c r="I23" s="111">
        <v>5</v>
      </c>
      <c r="J23" s="88">
        <v>229</v>
      </c>
      <c r="K23" s="90">
        <v>6.9868995633187714E-2</v>
      </c>
      <c r="L23" s="111">
        <v>1</v>
      </c>
      <c r="M23" s="101"/>
      <c r="N23" s="101"/>
      <c r="O23" s="86">
        <v>12</v>
      </c>
      <c r="P23" s="87" t="s">
        <v>63</v>
      </c>
      <c r="Q23" s="88">
        <v>514</v>
      </c>
      <c r="R23" s="89">
        <v>2.2982338475296221E-2</v>
      </c>
      <c r="S23" s="88">
        <v>124</v>
      </c>
      <c r="T23" s="89">
        <v>6.3566924693699697E-3</v>
      </c>
      <c r="U23" s="90">
        <v>3.145161290322581</v>
      </c>
      <c r="V23" s="111">
        <v>12</v>
      </c>
    </row>
    <row r="24" spans="2:22" ht="14.45" customHeight="1" thickBot="1" x14ac:dyDescent="0.25">
      <c r="B24" s="80">
        <v>13</v>
      </c>
      <c r="C24" s="81" t="s">
        <v>63</v>
      </c>
      <c r="D24" s="82">
        <v>209</v>
      </c>
      <c r="E24" s="83">
        <v>1.7919917688416359E-2</v>
      </c>
      <c r="F24" s="82">
        <v>73</v>
      </c>
      <c r="G24" s="83">
        <v>7.1807987409010423E-3</v>
      </c>
      <c r="H24" s="84">
        <v>1.8630136986301369</v>
      </c>
      <c r="I24" s="110">
        <v>10</v>
      </c>
      <c r="J24" s="82">
        <v>305</v>
      </c>
      <c r="K24" s="84">
        <v>-0.31475409836065571</v>
      </c>
      <c r="L24" s="110">
        <v>-2</v>
      </c>
      <c r="M24" s="101"/>
      <c r="N24" s="101"/>
      <c r="O24" s="80">
        <v>13</v>
      </c>
      <c r="P24" s="81" t="s">
        <v>17</v>
      </c>
      <c r="Q24" s="82">
        <v>474</v>
      </c>
      <c r="R24" s="83">
        <v>2.1193829644533872E-2</v>
      </c>
      <c r="S24" s="82">
        <v>302</v>
      </c>
      <c r="T24" s="83">
        <v>1.5481621981852668E-2</v>
      </c>
      <c r="U24" s="84">
        <v>0.56953642384105962</v>
      </c>
      <c r="V24" s="110">
        <v>2</v>
      </c>
    </row>
    <row r="25" spans="2:22" ht="14.45" customHeight="1" thickBot="1" x14ac:dyDescent="0.25">
      <c r="B25" s="86">
        <v>14</v>
      </c>
      <c r="C25" s="87" t="s">
        <v>21</v>
      </c>
      <c r="D25" s="88">
        <v>208</v>
      </c>
      <c r="E25" s="89">
        <v>1.7834176455457429E-2</v>
      </c>
      <c r="F25" s="88">
        <v>124</v>
      </c>
      <c r="G25" s="89">
        <v>1.2197521148927798E-2</v>
      </c>
      <c r="H25" s="90">
        <v>0.67741935483870974</v>
      </c>
      <c r="I25" s="111">
        <v>5</v>
      </c>
      <c r="J25" s="88">
        <v>146</v>
      </c>
      <c r="K25" s="90">
        <v>0.42465753424657526</v>
      </c>
      <c r="L25" s="111">
        <v>1</v>
      </c>
      <c r="M25" s="101"/>
      <c r="N25" s="101"/>
      <c r="O25" s="86">
        <v>14</v>
      </c>
      <c r="P25" s="87" t="s">
        <v>21</v>
      </c>
      <c r="Q25" s="88">
        <v>354</v>
      </c>
      <c r="R25" s="89">
        <v>1.5828303152246814E-2</v>
      </c>
      <c r="S25" s="88">
        <v>185</v>
      </c>
      <c r="T25" s="89">
        <v>9.4837750551084229E-3</v>
      </c>
      <c r="U25" s="90">
        <v>0.91351351351351351</v>
      </c>
      <c r="V25" s="111">
        <v>7</v>
      </c>
    </row>
    <row r="26" spans="2:22" ht="14.45" customHeight="1" thickBot="1" x14ac:dyDescent="0.25">
      <c r="B26" s="80">
        <v>15</v>
      </c>
      <c r="C26" s="81" t="s">
        <v>34</v>
      </c>
      <c r="D26" s="82">
        <v>193</v>
      </c>
      <c r="E26" s="83">
        <v>1.6548057961073479E-2</v>
      </c>
      <c r="F26" s="82">
        <v>175</v>
      </c>
      <c r="G26" s="83">
        <v>1.7214243556954556E-2</v>
      </c>
      <c r="H26" s="84">
        <v>0.10285714285714276</v>
      </c>
      <c r="I26" s="110">
        <v>-1</v>
      </c>
      <c r="J26" s="82">
        <v>135</v>
      </c>
      <c r="K26" s="84">
        <v>0.42962962962962958</v>
      </c>
      <c r="L26" s="110">
        <v>2</v>
      </c>
      <c r="M26" s="101"/>
      <c r="N26" s="101"/>
      <c r="O26" s="80">
        <v>15</v>
      </c>
      <c r="P26" s="81" t="s">
        <v>22</v>
      </c>
      <c r="Q26" s="82">
        <v>341</v>
      </c>
      <c r="R26" s="83">
        <v>1.524703778224905E-2</v>
      </c>
      <c r="S26" s="82">
        <v>720</v>
      </c>
      <c r="T26" s="83">
        <v>3.6909827241503053E-2</v>
      </c>
      <c r="U26" s="84">
        <v>-0.52638888888888891</v>
      </c>
      <c r="V26" s="110">
        <v>-8</v>
      </c>
    </row>
    <row r="27" spans="2:22" ht="14.45" customHeight="1" thickBot="1" x14ac:dyDescent="0.25">
      <c r="B27" s="86">
        <v>16</v>
      </c>
      <c r="C27" s="87" t="s">
        <v>26</v>
      </c>
      <c r="D27" s="88">
        <v>173</v>
      </c>
      <c r="E27" s="89">
        <v>1.4833233301894882E-2</v>
      </c>
      <c r="F27" s="88">
        <v>172</v>
      </c>
      <c r="G27" s="89">
        <v>1.6919142238835335E-2</v>
      </c>
      <c r="H27" s="90">
        <v>5.8139534883721034E-3</v>
      </c>
      <c r="I27" s="111">
        <v>0</v>
      </c>
      <c r="J27" s="88">
        <v>124</v>
      </c>
      <c r="K27" s="90">
        <v>0.39516129032258074</v>
      </c>
      <c r="L27" s="111">
        <v>2</v>
      </c>
      <c r="M27" s="101"/>
      <c r="N27" s="101"/>
      <c r="O27" s="86">
        <v>16</v>
      </c>
      <c r="P27" s="87" t="s">
        <v>34</v>
      </c>
      <c r="Q27" s="88">
        <v>328</v>
      </c>
      <c r="R27" s="89">
        <v>1.4665772412251286E-2</v>
      </c>
      <c r="S27" s="88">
        <v>244</v>
      </c>
      <c r="T27" s="89">
        <v>1.2508330342953811E-2</v>
      </c>
      <c r="U27" s="90">
        <v>0.34426229508196715</v>
      </c>
      <c r="V27" s="111">
        <v>3</v>
      </c>
    </row>
    <row r="28" spans="2:22" ht="14.45" customHeight="1" thickBot="1" x14ac:dyDescent="0.25">
      <c r="B28" s="80">
        <v>17</v>
      </c>
      <c r="C28" s="81" t="s">
        <v>27</v>
      </c>
      <c r="D28" s="82">
        <v>166</v>
      </c>
      <c r="E28" s="83">
        <v>1.4233044671182372E-2</v>
      </c>
      <c r="F28" s="82">
        <v>102</v>
      </c>
      <c r="G28" s="83">
        <v>1.0033444816053512E-2</v>
      </c>
      <c r="H28" s="84">
        <v>0.62745098039215685</v>
      </c>
      <c r="I28" s="110">
        <v>4</v>
      </c>
      <c r="J28" s="82">
        <v>138</v>
      </c>
      <c r="K28" s="84">
        <v>0.20289855072463769</v>
      </c>
      <c r="L28" s="110">
        <v>-1</v>
      </c>
      <c r="M28" s="101"/>
      <c r="N28" s="101"/>
      <c r="O28" s="80">
        <v>17</v>
      </c>
      <c r="P28" s="81" t="s">
        <v>27</v>
      </c>
      <c r="Q28" s="82">
        <v>304</v>
      </c>
      <c r="R28" s="83">
        <v>1.3592667113793875E-2</v>
      </c>
      <c r="S28" s="82">
        <v>301</v>
      </c>
      <c r="T28" s="83">
        <v>1.5430358332906137E-2</v>
      </c>
      <c r="U28" s="84">
        <v>9.966777408637828E-3</v>
      </c>
      <c r="V28" s="110">
        <v>-1</v>
      </c>
    </row>
    <row r="29" spans="2:22" ht="14.45" customHeight="1" thickBot="1" x14ac:dyDescent="0.25">
      <c r="B29" s="86">
        <v>18</v>
      </c>
      <c r="C29" s="87" t="s">
        <v>22</v>
      </c>
      <c r="D29" s="88">
        <v>161</v>
      </c>
      <c r="E29" s="89">
        <v>1.3804338506387721E-2</v>
      </c>
      <c r="F29" s="88">
        <v>394</v>
      </c>
      <c r="G29" s="89">
        <v>3.8756639779657681E-2</v>
      </c>
      <c r="H29" s="90">
        <v>-0.59137055837563457</v>
      </c>
      <c r="I29" s="111">
        <v>-11</v>
      </c>
      <c r="J29" s="88">
        <v>180</v>
      </c>
      <c r="K29" s="90">
        <v>-0.10555555555555551</v>
      </c>
      <c r="L29" s="111">
        <v>-4</v>
      </c>
      <c r="M29" s="101"/>
      <c r="N29" s="101"/>
      <c r="O29" s="86">
        <v>18</v>
      </c>
      <c r="P29" s="87" t="s">
        <v>26</v>
      </c>
      <c r="Q29" s="88">
        <v>297</v>
      </c>
      <c r="R29" s="89">
        <v>1.3279678068410463E-2</v>
      </c>
      <c r="S29" s="88">
        <v>376</v>
      </c>
      <c r="T29" s="89">
        <v>1.9275132003896037E-2</v>
      </c>
      <c r="U29" s="90">
        <v>-0.21010638297872342</v>
      </c>
      <c r="V29" s="111">
        <v>-5</v>
      </c>
    </row>
    <row r="30" spans="2:22" ht="14.45" customHeight="1" thickBot="1" x14ac:dyDescent="0.25">
      <c r="B30" s="80">
        <v>19</v>
      </c>
      <c r="C30" s="81" t="s">
        <v>45</v>
      </c>
      <c r="D30" s="82">
        <v>145</v>
      </c>
      <c r="E30" s="83">
        <v>1.2432478779044843E-2</v>
      </c>
      <c r="F30" s="82">
        <v>124</v>
      </c>
      <c r="G30" s="83">
        <v>1.2197521148927798E-2</v>
      </c>
      <c r="H30" s="84">
        <v>0.16935483870967749</v>
      </c>
      <c r="I30" s="110">
        <v>0</v>
      </c>
      <c r="J30" s="82">
        <v>116</v>
      </c>
      <c r="K30" s="84">
        <v>0.25</v>
      </c>
      <c r="L30" s="110">
        <v>0</v>
      </c>
      <c r="O30" s="80">
        <v>19</v>
      </c>
      <c r="P30" s="81" t="s">
        <v>45</v>
      </c>
      <c r="Q30" s="82">
        <v>261</v>
      </c>
      <c r="R30" s="83">
        <v>1.1670020120724347E-2</v>
      </c>
      <c r="S30" s="82">
        <v>216</v>
      </c>
      <c r="T30" s="83">
        <v>1.1072948172450916E-2</v>
      </c>
      <c r="U30" s="84">
        <v>0.20833333333333326</v>
      </c>
      <c r="V30" s="110">
        <v>1</v>
      </c>
    </row>
    <row r="31" spans="2:22" ht="14.45" customHeight="1" thickBot="1" x14ac:dyDescent="0.25">
      <c r="B31" s="86">
        <v>20</v>
      </c>
      <c r="C31" s="87" t="s">
        <v>74</v>
      </c>
      <c r="D31" s="88">
        <v>125</v>
      </c>
      <c r="E31" s="89">
        <v>1.0717654119866244E-2</v>
      </c>
      <c r="F31" s="88">
        <v>173</v>
      </c>
      <c r="G31" s="89">
        <v>1.7017509344875073E-2</v>
      </c>
      <c r="H31" s="90">
        <v>-0.2774566473988439</v>
      </c>
      <c r="I31" s="111">
        <v>-5</v>
      </c>
      <c r="J31" s="88">
        <v>114</v>
      </c>
      <c r="K31" s="90">
        <v>9.6491228070175517E-2</v>
      </c>
      <c r="L31" s="111">
        <v>0</v>
      </c>
      <c r="O31" s="86">
        <v>20</v>
      </c>
      <c r="P31" s="87" t="s">
        <v>74</v>
      </c>
      <c r="Q31" s="88">
        <v>239</v>
      </c>
      <c r="R31" s="89">
        <v>1.0686340263805053E-2</v>
      </c>
      <c r="S31" s="88">
        <v>262</v>
      </c>
      <c r="T31" s="89">
        <v>1.3431076023991387E-2</v>
      </c>
      <c r="U31" s="90">
        <v>-8.7786259541984712E-2</v>
      </c>
      <c r="V31" s="111">
        <v>-2</v>
      </c>
    </row>
    <row r="32" spans="2:22" ht="14.45" customHeight="1" thickBot="1" x14ac:dyDescent="0.25">
      <c r="B32" s="91" t="s">
        <v>43</v>
      </c>
      <c r="C32" s="92"/>
      <c r="D32" s="93">
        <f>SUM(D12:D31)</f>
        <v>10974</v>
      </c>
      <c r="E32" s="94">
        <f>D32/D34</f>
        <v>0.94092429049129722</v>
      </c>
      <c r="F32" s="93">
        <f>SUM(F12:F31)</f>
        <v>9333</v>
      </c>
      <c r="G32" s="94">
        <f>F32/F34</f>
        <v>0.91806020066889638</v>
      </c>
      <c r="H32" s="95">
        <f>D32/F32-1</f>
        <v>0.17582770813243331</v>
      </c>
      <c r="I32" s="112"/>
      <c r="J32" s="93">
        <f>SUM(J12:J31)</f>
        <v>10095</v>
      </c>
      <c r="K32" s="94">
        <f>D32/J32-1</f>
        <v>8.7072808320950879E-2</v>
      </c>
      <c r="L32" s="93"/>
      <c r="O32" s="91" t="s">
        <v>43</v>
      </c>
      <c r="P32" s="92"/>
      <c r="Q32" s="93">
        <f>SUM(Q12:Q31)</f>
        <v>21069</v>
      </c>
      <c r="R32" s="94">
        <f>Q32/Q34</f>
        <v>0.9420523138832998</v>
      </c>
      <c r="S32" s="93">
        <f>SUM(S12:S31)</f>
        <v>18035</v>
      </c>
      <c r="T32" s="94">
        <f>S32/S34</f>
        <v>0.92453990875070491</v>
      </c>
      <c r="U32" s="95">
        <f>Q32/S32-1</f>
        <v>0.16822844469087883</v>
      </c>
      <c r="V32" s="112"/>
    </row>
    <row r="33" spans="2:23" ht="14.45" customHeight="1" thickBot="1" x14ac:dyDescent="0.25">
      <c r="B33" s="91" t="s">
        <v>12</v>
      </c>
      <c r="C33" s="92"/>
      <c r="D33" s="93">
        <f>D34-SUM(D12:D31)</f>
        <v>689</v>
      </c>
      <c r="E33" s="94">
        <f>D33/D34</f>
        <v>5.9075709508702737E-2</v>
      </c>
      <c r="F33" s="93">
        <f>F34-SUM(F12:F31)</f>
        <v>833</v>
      </c>
      <c r="G33" s="94">
        <f>F33/F34</f>
        <v>8.193979933110368E-2</v>
      </c>
      <c r="H33" s="95">
        <f>D33/F33-1</f>
        <v>-0.17286914765906358</v>
      </c>
      <c r="I33" s="112"/>
      <c r="J33" s="93">
        <f>J34-SUM(J12:J31)</f>
        <v>607</v>
      </c>
      <c r="K33" s="94">
        <f>D33/J33-1</f>
        <v>0.13509060955518937</v>
      </c>
      <c r="L33" s="93"/>
      <c r="O33" s="91" t="s">
        <v>12</v>
      </c>
      <c r="P33" s="92"/>
      <c r="Q33" s="93">
        <f>Q34-SUM(Q12:Q31)</f>
        <v>1296</v>
      </c>
      <c r="R33" s="94">
        <f>Q33/Q34</f>
        <v>5.7947686116700203E-2</v>
      </c>
      <c r="S33" s="93">
        <f>S34-SUM(S12:S31)</f>
        <v>1472</v>
      </c>
      <c r="T33" s="94">
        <f>S33/S34</f>
        <v>7.5460091249295119E-2</v>
      </c>
      <c r="U33" s="95">
        <f>Q33/S33-1</f>
        <v>-0.11956521739130432</v>
      </c>
      <c r="V33" s="112"/>
    </row>
    <row r="34" spans="2:23" ht="14.45" customHeight="1" thickBot="1" x14ac:dyDescent="0.25">
      <c r="B34" s="96" t="s">
        <v>35</v>
      </c>
      <c r="C34" s="97"/>
      <c r="D34" s="98">
        <v>11663</v>
      </c>
      <c r="E34" s="99">
        <v>1</v>
      </c>
      <c r="F34" s="98">
        <v>10166</v>
      </c>
      <c r="G34" s="99">
        <v>0.99980326578792045</v>
      </c>
      <c r="H34" s="100">
        <v>0.14725555774149135</v>
      </c>
      <c r="I34" s="114"/>
      <c r="J34" s="98">
        <v>10702</v>
      </c>
      <c r="K34" s="100">
        <v>8.9796299757054721E-2</v>
      </c>
      <c r="L34" s="98"/>
      <c r="M34" s="101"/>
      <c r="N34" s="101"/>
      <c r="O34" s="96" t="s">
        <v>35</v>
      </c>
      <c r="P34" s="97"/>
      <c r="Q34" s="98">
        <v>22365</v>
      </c>
      <c r="R34" s="99">
        <v>1</v>
      </c>
      <c r="S34" s="98">
        <v>19507</v>
      </c>
      <c r="T34" s="99">
        <v>1</v>
      </c>
      <c r="U34" s="100">
        <v>0.14651150868918839</v>
      </c>
      <c r="V34" s="114"/>
    </row>
    <row r="35" spans="2:23" ht="14.45" customHeight="1" x14ac:dyDescent="0.2">
      <c r="B35" s="102" t="s">
        <v>71</v>
      </c>
      <c r="O35" s="102" t="s">
        <v>71</v>
      </c>
    </row>
    <row r="36" spans="2:23" x14ac:dyDescent="0.2">
      <c r="B36" s="103" t="s">
        <v>70</v>
      </c>
      <c r="O36" s="103" t="s">
        <v>70</v>
      </c>
    </row>
    <row r="38" spans="2:23" x14ac:dyDescent="0.2">
      <c r="W38" s="65"/>
    </row>
    <row r="39" spans="2:23" ht="15" customHeight="1" x14ac:dyDescent="0.2">
      <c r="O39" s="135" t="s">
        <v>129</v>
      </c>
      <c r="P39" s="135"/>
      <c r="Q39" s="135"/>
      <c r="R39" s="135"/>
      <c r="S39" s="135"/>
      <c r="T39" s="135"/>
      <c r="U39" s="135"/>
      <c r="V39" s="135"/>
    </row>
    <row r="40" spans="2:23" ht="15" customHeight="1" x14ac:dyDescent="0.2">
      <c r="B40" s="66" t="s">
        <v>127</v>
      </c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101"/>
      <c r="N40" s="104"/>
      <c r="O40" s="135"/>
      <c r="P40" s="135"/>
      <c r="Q40" s="135"/>
      <c r="R40" s="135"/>
      <c r="S40" s="135"/>
      <c r="T40" s="135"/>
      <c r="U40" s="135"/>
      <c r="V40" s="135"/>
    </row>
    <row r="41" spans="2:23" x14ac:dyDescent="0.2">
      <c r="B41" s="67" t="s">
        <v>128</v>
      </c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101"/>
      <c r="N41" s="104"/>
      <c r="O41" s="67" t="s">
        <v>130</v>
      </c>
      <c r="P41" s="67"/>
      <c r="Q41" s="67"/>
      <c r="R41" s="67"/>
      <c r="S41" s="67"/>
      <c r="T41" s="67"/>
      <c r="U41" s="67"/>
      <c r="V41" s="67"/>
    </row>
    <row r="42" spans="2:23" ht="15" customHeight="1" thickBot="1" x14ac:dyDescent="0.25">
      <c r="B42" s="105"/>
      <c r="C42" s="105"/>
      <c r="D42" s="105"/>
      <c r="E42" s="105"/>
      <c r="F42" s="105"/>
      <c r="G42" s="105"/>
      <c r="H42" s="105"/>
      <c r="I42" s="105"/>
      <c r="J42" s="105"/>
      <c r="K42" s="101"/>
      <c r="L42" s="69" t="s">
        <v>4</v>
      </c>
      <c r="M42" s="101"/>
      <c r="N42" s="101"/>
      <c r="O42" s="136"/>
      <c r="P42" s="136"/>
      <c r="Q42" s="136"/>
      <c r="R42" s="136"/>
      <c r="S42" s="136"/>
      <c r="T42" s="136"/>
      <c r="U42" s="136"/>
      <c r="V42" s="69" t="s">
        <v>4</v>
      </c>
    </row>
    <row r="43" spans="2:23" x14ac:dyDescent="0.2">
      <c r="B43" s="70" t="s">
        <v>0</v>
      </c>
      <c r="C43" s="71" t="s">
        <v>42</v>
      </c>
      <c r="D43" s="106" t="s">
        <v>114</v>
      </c>
      <c r="E43" s="17"/>
      <c r="F43" s="17"/>
      <c r="G43" s="17"/>
      <c r="H43" s="17"/>
      <c r="I43" s="72"/>
      <c r="J43" s="17" t="s">
        <v>112</v>
      </c>
      <c r="K43" s="17"/>
      <c r="L43" s="72"/>
      <c r="M43" s="101"/>
      <c r="N43" s="101"/>
      <c r="O43" s="70" t="s">
        <v>0</v>
      </c>
      <c r="P43" s="71" t="s">
        <v>42</v>
      </c>
      <c r="Q43" s="106" t="s">
        <v>122</v>
      </c>
      <c r="R43" s="17"/>
      <c r="S43" s="17"/>
      <c r="T43" s="17"/>
      <c r="U43" s="17"/>
      <c r="V43" s="72"/>
    </row>
    <row r="44" spans="2:23" ht="15" thickBot="1" x14ac:dyDescent="0.25">
      <c r="B44" s="73"/>
      <c r="C44" s="74"/>
      <c r="D44" s="107" t="s">
        <v>115</v>
      </c>
      <c r="E44" s="108"/>
      <c r="F44" s="108"/>
      <c r="G44" s="108"/>
      <c r="H44" s="108"/>
      <c r="I44" s="109"/>
      <c r="J44" s="108" t="s">
        <v>113</v>
      </c>
      <c r="K44" s="108"/>
      <c r="L44" s="109"/>
      <c r="M44" s="101"/>
      <c r="N44" s="101"/>
      <c r="O44" s="73"/>
      <c r="P44" s="74"/>
      <c r="Q44" s="107" t="s">
        <v>119</v>
      </c>
      <c r="R44" s="108"/>
      <c r="S44" s="108"/>
      <c r="T44" s="108"/>
      <c r="U44" s="108"/>
      <c r="V44" s="109"/>
    </row>
    <row r="45" spans="2:23" ht="15" customHeight="1" x14ac:dyDescent="0.2">
      <c r="B45" s="73"/>
      <c r="C45" s="74"/>
      <c r="D45" s="13">
        <v>2023</v>
      </c>
      <c r="E45" s="14"/>
      <c r="F45" s="13">
        <v>2022</v>
      </c>
      <c r="G45" s="14"/>
      <c r="H45" s="23" t="s">
        <v>5</v>
      </c>
      <c r="I45" s="23" t="s">
        <v>49</v>
      </c>
      <c r="J45" s="23">
        <v>2022</v>
      </c>
      <c r="K45" s="23" t="s">
        <v>116</v>
      </c>
      <c r="L45" s="23" t="s">
        <v>120</v>
      </c>
      <c r="M45" s="101"/>
      <c r="N45" s="101"/>
      <c r="O45" s="73"/>
      <c r="P45" s="74"/>
      <c r="Q45" s="13">
        <v>2023</v>
      </c>
      <c r="R45" s="14"/>
      <c r="S45" s="13">
        <v>2022</v>
      </c>
      <c r="T45" s="14"/>
      <c r="U45" s="23" t="s">
        <v>5</v>
      </c>
      <c r="V45" s="23" t="s">
        <v>65</v>
      </c>
    </row>
    <row r="46" spans="2:23" ht="15" customHeight="1" thickBot="1" x14ac:dyDescent="0.25">
      <c r="B46" s="76" t="s">
        <v>6</v>
      </c>
      <c r="C46" s="77" t="s">
        <v>42</v>
      </c>
      <c r="D46" s="15"/>
      <c r="E46" s="16"/>
      <c r="F46" s="15"/>
      <c r="G46" s="16"/>
      <c r="H46" s="24"/>
      <c r="I46" s="24"/>
      <c r="J46" s="24"/>
      <c r="K46" s="24"/>
      <c r="L46" s="24"/>
      <c r="M46" s="101"/>
      <c r="N46" s="101"/>
      <c r="O46" s="76" t="s">
        <v>6</v>
      </c>
      <c r="P46" s="77" t="s">
        <v>42</v>
      </c>
      <c r="Q46" s="15"/>
      <c r="R46" s="16"/>
      <c r="S46" s="15"/>
      <c r="T46" s="16"/>
      <c r="U46" s="24"/>
      <c r="V46" s="24"/>
    </row>
    <row r="47" spans="2:23" ht="15" customHeight="1" x14ac:dyDescent="0.2">
      <c r="B47" s="76"/>
      <c r="C47" s="77"/>
      <c r="D47" s="3" t="s">
        <v>8</v>
      </c>
      <c r="E47" s="4" t="s">
        <v>2</v>
      </c>
      <c r="F47" s="3" t="s">
        <v>8</v>
      </c>
      <c r="G47" s="4" t="s">
        <v>2</v>
      </c>
      <c r="H47" s="20" t="s">
        <v>9</v>
      </c>
      <c r="I47" s="20" t="s">
        <v>50</v>
      </c>
      <c r="J47" s="20" t="s">
        <v>8</v>
      </c>
      <c r="K47" s="20" t="s">
        <v>117</v>
      </c>
      <c r="L47" s="20" t="s">
        <v>121</v>
      </c>
      <c r="M47" s="101"/>
      <c r="N47" s="101"/>
      <c r="O47" s="76"/>
      <c r="P47" s="77"/>
      <c r="Q47" s="3" t="s">
        <v>8</v>
      </c>
      <c r="R47" s="4" t="s">
        <v>2</v>
      </c>
      <c r="S47" s="3" t="s">
        <v>8</v>
      </c>
      <c r="T47" s="4" t="s">
        <v>2</v>
      </c>
      <c r="U47" s="20" t="s">
        <v>9</v>
      </c>
      <c r="V47" s="20" t="s">
        <v>66</v>
      </c>
    </row>
    <row r="48" spans="2:23" ht="15" customHeight="1" thickBot="1" x14ac:dyDescent="0.25">
      <c r="B48" s="78"/>
      <c r="C48" s="79"/>
      <c r="D48" s="6" t="s">
        <v>10</v>
      </c>
      <c r="E48" s="7" t="s">
        <v>11</v>
      </c>
      <c r="F48" s="6" t="s">
        <v>10</v>
      </c>
      <c r="G48" s="7" t="s">
        <v>11</v>
      </c>
      <c r="H48" s="21"/>
      <c r="I48" s="21"/>
      <c r="J48" s="21" t="s">
        <v>10</v>
      </c>
      <c r="K48" s="21"/>
      <c r="L48" s="21"/>
      <c r="M48" s="101"/>
      <c r="N48" s="101"/>
      <c r="O48" s="78"/>
      <c r="P48" s="79"/>
      <c r="Q48" s="6" t="s">
        <v>10</v>
      </c>
      <c r="R48" s="7" t="s">
        <v>11</v>
      </c>
      <c r="S48" s="6" t="s">
        <v>10</v>
      </c>
      <c r="T48" s="7" t="s">
        <v>11</v>
      </c>
      <c r="U48" s="21"/>
      <c r="V48" s="21"/>
    </row>
    <row r="49" spans="2:22" ht="15" thickBot="1" x14ac:dyDescent="0.25">
      <c r="B49" s="80">
        <v>1</v>
      </c>
      <c r="C49" s="81" t="s">
        <v>90</v>
      </c>
      <c r="D49" s="82">
        <v>820</v>
      </c>
      <c r="E49" s="83">
        <v>7.0307811026322553E-2</v>
      </c>
      <c r="F49" s="82">
        <v>383</v>
      </c>
      <c r="G49" s="83">
        <v>3.7674601613220539E-2</v>
      </c>
      <c r="H49" s="84">
        <v>1.1409921671018277</v>
      </c>
      <c r="I49" s="110">
        <v>6</v>
      </c>
      <c r="J49" s="82">
        <v>852</v>
      </c>
      <c r="K49" s="84">
        <v>-3.7558685446009377E-2</v>
      </c>
      <c r="L49" s="110">
        <v>0</v>
      </c>
      <c r="M49" s="101"/>
      <c r="N49" s="101"/>
      <c r="O49" s="80">
        <v>1</v>
      </c>
      <c r="P49" s="81" t="s">
        <v>90</v>
      </c>
      <c r="Q49" s="82">
        <v>1672</v>
      </c>
      <c r="R49" s="83">
        <v>7.4759669125866304E-2</v>
      </c>
      <c r="S49" s="82">
        <v>767</v>
      </c>
      <c r="T49" s="83">
        <v>3.9319218741990056E-2</v>
      </c>
      <c r="U49" s="84">
        <v>1.1799217731421123</v>
      </c>
      <c r="V49" s="110">
        <v>6</v>
      </c>
    </row>
    <row r="50" spans="2:22" ht="15" thickBot="1" x14ac:dyDescent="0.25">
      <c r="B50" s="86">
        <v>2</v>
      </c>
      <c r="C50" s="87" t="s">
        <v>39</v>
      </c>
      <c r="D50" s="88">
        <v>696</v>
      </c>
      <c r="E50" s="89">
        <v>5.9675898139415248E-2</v>
      </c>
      <c r="F50" s="88">
        <v>664</v>
      </c>
      <c r="G50" s="89">
        <v>6.5315758410387573E-2</v>
      </c>
      <c r="H50" s="90">
        <v>4.8192771084337283E-2</v>
      </c>
      <c r="I50" s="111">
        <v>-1</v>
      </c>
      <c r="J50" s="88">
        <v>494</v>
      </c>
      <c r="K50" s="90">
        <v>0.40890688259109309</v>
      </c>
      <c r="L50" s="111">
        <v>0</v>
      </c>
      <c r="M50" s="101"/>
      <c r="N50" s="101"/>
      <c r="O50" s="86">
        <v>2</v>
      </c>
      <c r="P50" s="87" t="s">
        <v>39</v>
      </c>
      <c r="Q50" s="88">
        <v>1190</v>
      </c>
      <c r="R50" s="89">
        <v>5.3208137715179966E-2</v>
      </c>
      <c r="S50" s="88">
        <v>1163</v>
      </c>
      <c r="T50" s="89">
        <v>5.9619623724816731E-2</v>
      </c>
      <c r="U50" s="90">
        <v>2.3215821152192673E-2</v>
      </c>
      <c r="V50" s="111">
        <v>-1</v>
      </c>
    </row>
    <row r="51" spans="2:22" ht="15" thickBot="1" x14ac:dyDescent="0.25">
      <c r="B51" s="80">
        <v>3</v>
      </c>
      <c r="C51" s="81" t="s">
        <v>54</v>
      </c>
      <c r="D51" s="82">
        <v>562</v>
      </c>
      <c r="E51" s="83">
        <v>4.8186572922918634E-2</v>
      </c>
      <c r="F51" s="82">
        <v>208</v>
      </c>
      <c r="G51" s="83">
        <v>2.0460358056265986E-2</v>
      </c>
      <c r="H51" s="84">
        <v>1.7019230769230771</v>
      </c>
      <c r="I51" s="110">
        <v>8</v>
      </c>
      <c r="J51" s="82">
        <v>234</v>
      </c>
      <c r="K51" s="84">
        <v>1.4017094017094016</v>
      </c>
      <c r="L51" s="110">
        <v>7</v>
      </c>
      <c r="M51" s="101"/>
      <c r="N51" s="101"/>
      <c r="O51" s="80">
        <v>3</v>
      </c>
      <c r="P51" s="81" t="s">
        <v>54</v>
      </c>
      <c r="Q51" s="82">
        <v>796</v>
      </c>
      <c r="R51" s="83">
        <v>3.5591325732170803E-2</v>
      </c>
      <c r="S51" s="82">
        <v>339</v>
      </c>
      <c r="T51" s="83">
        <v>1.7378376992874353E-2</v>
      </c>
      <c r="U51" s="84">
        <v>1.3480825958702063</v>
      </c>
      <c r="V51" s="110">
        <v>11</v>
      </c>
    </row>
    <row r="52" spans="2:22" ht="15" thickBot="1" x14ac:dyDescent="0.25">
      <c r="B52" s="86">
        <v>4</v>
      </c>
      <c r="C52" s="87" t="s">
        <v>38</v>
      </c>
      <c r="D52" s="88">
        <v>451</v>
      </c>
      <c r="E52" s="89">
        <v>3.8669296064477408E-2</v>
      </c>
      <c r="F52" s="88">
        <v>460</v>
      </c>
      <c r="G52" s="89">
        <v>4.5248868778280542E-2</v>
      </c>
      <c r="H52" s="90">
        <v>-1.9565217391304346E-2</v>
      </c>
      <c r="I52" s="111">
        <v>0</v>
      </c>
      <c r="J52" s="88">
        <v>297</v>
      </c>
      <c r="K52" s="90">
        <v>0.5185185185185186</v>
      </c>
      <c r="L52" s="111">
        <v>2</v>
      </c>
      <c r="M52" s="101"/>
      <c r="N52" s="101"/>
      <c r="O52" s="86">
        <v>4</v>
      </c>
      <c r="P52" s="87" t="s">
        <v>106</v>
      </c>
      <c r="Q52" s="88">
        <v>753</v>
      </c>
      <c r="R52" s="89">
        <v>3.3668678739101274E-2</v>
      </c>
      <c r="S52" s="88">
        <v>0</v>
      </c>
      <c r="T52" s="89">
        <v>0</v>
      </c>
      <c r="U52" s="90"/>
      <c r="V52" s="111"/>
    </row>
    <row r="53" spans="2:22" ht="15" thickBot="1" x14ac:dyDescent="0.25">
      <c r="B53" s="80">
        <v>5</v>
      </c>
      <c r="C53" s="81" t="s">
        <v>41</v>
      </c>
      <c r="D53" s="82">
        <v>358</v>
      </c>
      <c r="E53" s="83">
        <v>3.0695361399296923E-2</v>
      </c>
      <c r="F53" s="82">
        <v>479</v>
      </c>
      <c r="G53" s="83">
        <v>4.7117843793035609E-2</v>
      </c>
      <c r="H53" s="84">
        <v>-0.25260960334029225</v>
      </c>
      <c r="I53" s="110">
        <v>-3</v>
      </c>
      <c r="J53" s="82">
        <v>389</v>
      </c>
      <c r="K53" s="84">
        <v>-7.9691516709511578E-2</v>
      </c>
      <c r="L53" s="110">
        <v>-1</v>
      </c>
      <c r="M53" s="101"/>
      <c r="N53" s="101"/>
      <c r="O53" s="80">
        <v>5</v>
      </c>
      <c r="P53" s="81" t="s">
        <v>38</v>
      </c>
      <c r="Q53" s="82">
        <v>748</v>
      </c>
      <c r="R53" s="83">
        <v>3.3445115135255978E-2</v>
      </c>
      <c r="S53" s="82">
        <v>794</v>
      </c>
      <c r="T53" s="83">
        <v>4.070333726354642E-2</v>
      </c>
      <c r="U53" s="84">
        <v>-5.7934508816120944E-2</v>
      </c>
      <c r="V53" s="110">
        <v>1</v>
      </c>
    </row>
    <row r="54" spans="2:22" ht="15" thickBot="1" x14ac:dyDescent="0.25">
      <c r="B54" s="86">
        <v>6</v>
      </c>
      <c r="C54" s="87" t="s">
        <v>64</v>
      </c>
      <c r="D54" s="88">
        <v>319</v>
      </c>
      <c r="E54" s="89">
        <v>2.7351453313898655E-2</v>
      </c>
      <c r="F54" s="88">
        <v>208</v>
      </c>
      <c r="G54" s="89">
        <v>2.0460358056265986E-2</v>
      </c>
      <c r="H54" s="90">
        <v>0.53365384615384626</v>
      </c>
      <c r="I54" s="111">
        <v>5</v>
      </c>
      <c r="J54" s="88">
        <v>219</v>
      </c>
      <c r="K54" s="90">
        <v>0.45662100456621002</v>
      </c>
      <c r="L54" s="111">
        <v>6</v>
      </c>
      <c r="M54" s="101"/>
      <c r="N54" s="101"/>
      <c r="O54" s="86">
        <v>6</v>
      </c>
      <c r="P54" s="87" t="s">
        <v>41</v>
      </c>
      <c r="Q54" s="88">
        <v>747</v>
      </c>
      <c r="R54" s="89">
        <v>3.340040241448692E-2</v>
      </c>
      <c r="S54" s="88">
        <v>936</v>
      </c>
      <c r="T54" s="89">
        <v>4.7982775413953967E-2</v>
      </c>
      <c r="U54" s="90">
        <v>-0.20192307692307687</v>
      </c>
      <c r="V54" s="111">
        <v>-3</v>
      </c>
    </row>
    <row r="55" spans="2:22" ht="15" thickBot="1" x14ac:dyDescent="0.25">
      <c r="B55" s="80">
        <v>7</v>
      </c>
      <c r="C55" s="81" t="s">
        <v>106</v>
      </c>
      <c r="D55" s="82">
        <v>314</v>
      </c>
      <c r="E55" s="83">
        <v>2.6922747149104004E-2</v>
      </c>
      <c r="F55" s="82">
        <v>0</v>
      </c>
      <c r="G55" s="83">
        <v>0</v>
      </c>
      <c r="H55" s="84">
        <v>0</v>
      </c>
      <c r="I55" s="110">
        <v>0</v>
      </c>
      <c r="J55" s="82">
        <v>439</v>
      </c>
      <c r="K55" s="84">
        <v>-0.28473804100227795</v>
      </c>
      <c r="L55" s="110">
        <v>-4</v>
      </c>
      <c r="M55" s="101"/>
      <c r="N55" s="101"/>
      <c r="O55" s="80">
        <v>7</v>
      </c>
      <c r="P55" s="81" t="s">
        <v>72</v>
      </c>
      <c r="Q55" s="82">
        <v>579</v>
      </c>
      <c r="R55" s="83">
        <v>2.5888665325285044E-2</v>
      </c>
      <c r="S55" s="82">
        <v>974</v>
      </c>
      <c r="T55" s="83">
        <v>4.9930794073922181E-2</v>
      </c>
      <c r="U55" s="84">
        <v>-0.40554414784394255</v>
      </c>
      <c r="V55" s="110">
        <v>-5</v>
      </c>
    </row>
    <row r="56" spans="2:22" ht="15" thickBot="1" x14ac:dyDescent="0.25">
      <c r="B56" s="86">
        <v>8</v>
      </c>
      <c r="C56" s="87" t="s">
        <v>53</v>
      </c>
      <c r="D56" s="88">
        <v>302</v>
      </c>
      <c r="E56" s="89">
        <v>2.5893852353596845E-2</v>
      </c>
      <c r="F56" s="88">
        <v>466</v>
      </c>
      <c r="G56" s="89">
        <v>4.5839071414518984E-2</v>
      </c>
      <c r="H56" s="90">
        <v>-0.35193133047210301</v>
      </c>
      <c r="I56" s="111">
        <v>-5</v>
      </c>
      <c r="J56" s="88">
        <v>235</v>
      </c>
      <c r="K56" s="90">
        <v>0.28510638297872348</v>
      </c>
      <c r="L56" s="111">
        <v>1</v>
      </c>
      <c r="M56" s="101"/>
      <c r="N56" s="101"/>
      <c r="O56" s="86">
        <v>8</v>
      </c>
      <c r="P56" s="87" t="s">
        <v>62</v>
      </c>
      <c r="Q56" s="88">
        <v>565</v>
      </c>
      <c r="R56" s="89">
        <v>2.526268723451822E-2</v>
      </c>
      <c r="S56" s="88">
        <v>389</v>
      </c>
      <c r="T56" s="89">
        <v>1.9941559440200953E-2</v>
      </c>
      <c r="U56" s="90">
        <v>0.45244215938303345</v>
      </c>
      <c r="V56" s="111">
        <v>4</v>
      </c>
    </row>
    <row r="57" spans="2:22" ht="15" thickBot="1" x14ac:dyDescent="0.25">
      <c r="B57" s="80">
        <v>9</v>
      </c>
      <c r="C57" s="81" t="s">
        <v>62</v>
      </c>
      <c r="D57" s="82">
        <v>285</v>
      </c>
      <c r="E57" s="83">
        <v>2.4436251393295035E-2</v>
      </c>
      <c r="F57" s="82">
        <v>215</v>
      </c>
      <c r="G57" s="83">
        <v>2.1148927798544166E-2</v>
      </c>
      <c r="H57" s="84">
        <v>0.32558139534883712</v>
      </c>
      <c r="I57" s="110">
        <v>1</v>
      </c>
      <c r="J57" s="82">
        <v>280</v>
      </c>
      <c r="K57" s="84">
        <v>1.7857142857142794E-2</v>
      </c>
      <c r="L57" s="110">
        <v>-2</v>
      </c>
      <c r="M57" s="101"/>
      <c r="N57" s="101"/>
      <c r="O57" s="80">
        <v>9</v>
      </c>
      <c r="P57" s="81" t="s">
        <v>64</v>
      </c>
      <c r="Q57" s="82">
        <v>538</v>
      </c>
      <c r="R57" s="83">
        <v>2.4055443773753633E-2</v>
      </c>
      <c r="S57" s="82">
        <v>403</v>
      </c>
      <c r="T57" s="83">
        <v>2.0659250525452401E-2</v>
      </c>
      <c r="U57" s="84">
        <v>0.33498759305210912</v>
      </c>
      <c r="V57" s="110">
        <v>2</v>
      </c>
    </row>
    <row r="58" spans="2:22" ht="15" thickBot="1" x14ac:dyDescent="0.25">
      <c r="B58" s="86">
        <v>10</v>
      </c>
      <c r="C58" s="87" t="s">
        <v>68</v>
      </c>
      <c r="D58" s="88">
        <v>276</v>
      </c>
      <c r="E58" s="89">
        <v>2.3664580296664666E-2</v>
      </c>
      <c r="F58" s="88">
        <v>143</v>
      </c>
      <c r="G58" s="89">
        <v>1.4066496163682864E-2</v>
      </c>
      <c r="H58" s="90">
        <v>0.93006993006993</v>
      </c>
      <c r="I58" s="111">
        <v>7</v>
      </c>
      <c r="J58" s="88">
        <v>215</v>
      </c>
      <c r="K58" s="90">
        <v>0.28372093023255807</v>
      </c>
      <c r="L58" s="111">
        <v>3</v>
      </c>
      <c r="M58" s="101"/>
      <c r="N58" s="101"/>
      <c r="O58" s="86">
        <v>10</v>
      </c>
      <c r="P58" s="87" t="s">
        <v>53</v>
      </c>
      <c r="Q58" s="88">
        <v>537</v>
      </c>
      <c r="R58" s="89">
        <v>2.4010731052984575E-2</v>
      </c>
      <c r="S58" s="88">
        <v>854</v>
      </c>
      <c r="T58" s="89">
        <v>4.3779156200338343E-2</v>
      </c>
      <c r="U58" s="90">
        <v>-0.37119437939110067</v>
      </c>
      <c r="V58" s="111">
        <v>-6</v>
      </c>
    </row>
    <row r="59" spans="2:22" ht="15" thickBot="1" x14ac:dyDescent="0.25">
      <c r="B59" s="80">
        <v>11</v>
      </c>
      <c r="C59" s="81" t="s">
        <v>72</v>
      </c>
      <c r="D59" s="82">
        <v>237</v>
      </c>
      <c r="E59" s="83">
        <v>2.0320672211266398E-2</v>
      </c>
      <c r="F59" s="82">
        <v>409</v>
      </c>
      <c r="G59" s="83">
        <v>4.0232146370253789E-2</v>
      </c>
      <c r="H59" s="84">
        <v>-0.4205378973105135</v>
      </c>
      <c r="I59" s="110">
        <v>-5</v>
      </c>
      <c r="J59" s="82">
        <v>342</v>
      </c>
      <c r="K59" s="84">
        <v>-0.30701754385964908</v>
      </c>
      <c r="L59" s="110">
        <v>-6</v>
      </c>
      <c r="M59" s="101"/>
      <c r="N59" s="101"/>
      <c r="O59" s="80">
        <v>11</v>
      </c>
      <c r="P59" s="81" t="s">
        <v>60</v>
      </c>
      <c r="Q59" s="82">
        <v>498</v>
      </c>
      <c r="R59" s="83">
        <v>2.2266934942991281E-2</v>
      </c>
      <c r="S59" s="82">
        <v>801</v>
      </c>
      <c r="T59" s="83">
        <v>4.1062182806172146E-2</v>
      </c>
      <c r="U59" s="84">
        <v>-0.37827715355805247</v>
      </c>
      <c r="V59" s="110">
        <v>-6</v>
      </c>
    </row>
    <row r="60" spans="2:22" ht="15" thickBot="1" x14ac:dyDescent="0.25">
      <c r="B60" s="86">
        <v>0</v>
      </c>
      <c r="C60" s="87" t="s">
        <v>60</v>
      </c>
      <c r="D60" s="88">
        <v>237</v>
      </c>
      <c r="E60" s="89">
        <v>2.0320672211266398E-2</v>
      </c>
      <c r="F60" s="88">
        <v>448</v>
      </c>
      <c r="G60" s="89">
        <v>4.4068463505803658E-2</v>
      </c>
      <c r="H60" s="90">
        <v>-0.4709821428571429</v>
      </c>
      <c r="I60" s="111">
        <v>-6</v>
      </c>
      <c r="J60" s="88">
        <v>261</v>
      </c>
      <c r="K60" s="90">
        <v>-9.1954022988505746E-2</v>
      </c>
      <c r="L60" s="111">
        <v>-3</v>
      </c>
      <c r="M60" s="101"/>
      <c r="N60" s="101"/>
      <c r="O60" s="86">
        <v>12</v>
      </c>
      <c r="P60" s="87" t="s">
        <v>68</v>
      </c>
      <c r="Q60" s="88">
        <v>491</v>
      </c>
      <c r="R60" s="89">
        <v>2.1953945897607869E-2</v>
      </c>
      <c r="S60" s="88">
        <v>720</v>
      </c>
      <c r="T60" s="89">
        <v>3.6909827241503053E-2</v>
      </c>
      <c r="U60" s="90">
        <v>-0.31805555555555554</v>
      </c>
      <c r="V60" s="111">
        <v>-4</v>
      </c>
    </row>
    <row r="61" spans="2:22" ht="15" thickBot="1" x14ac:dyDescent="0.25">
      <c r="B61" s="80">
        <v>13</v>
      </c>
      <c r="C61" s="81" t="s">
        <v>73</v>
      </c>
      <c r="D61" s="82">
        <v>221</v>
      </c>
      <c r="E61" s="83">
        <v>1.8948812483923518E-2</v>
      </c>
      <c r="F61" s="82">
        <v>260</v>
      </c>
      <c r="G61" s="83">
        <v>2.557544757033248E-2</v>
      </c>
      <c r="H61" s="84">
        <v>-0.15000000000000002</v>
      </c>
      <c r="I61" s="110">
        <v>-5</v>
      </c>
      <c r="J61" s="82">
        <v>232</v>
      </c>
      <c r="K61" s="84">
        <v>-4.7413793103448287E-2</v>
      </c>
      <c r="L61" s="110">
        <v>-2</v>
      </c>
      <c r="M61" s="101"/>
      <c r="N61" s="101"/>
      <c r="O61" s="80">
        <v>13</v>
      </c>
      <c r="P61" s="81" t="s">
        <v>73</v>
      </c>
      <c r="Q61" s="82">
        <v>453</v>
      </c>
      <c r="R61" s="83">
        <v>2.0254862508383636E-2</v>
      </c>
      <c r="S61" s="82">
        <v>602</v>
      </c>
      <c r="T61" s="83">
        <v>3.0860716665812273E-2</v>
      </c>
      <c r="U61" s="84">
        <v>-0.24750830564784054</v>
      </c>
      <c r="V61" s="110">
        <v>-4</v>
      </c>
    </row>
    <row r="62" spans="2:22" ht="15" thickBot="1" x14ac:dyDescent="0.25">
      <c r="B62" s="86">
        <v>14</v>
      </c>
      <c r="C62" s="87" t="s">
        <v>91</v>
      </c>
      <c r="D62" s="88">
        <v>203</v>
      </c>
      <c r="E62" s="89">
        <v>1.7405470290662781E-2</v>
      </c>
      <c r="F62" s="88">
        <v>174</v>
      </c>
      <c r="G62" s="89">
        <v>1.7115876450914815E-2</v>
      </c>
      <c r="H62" s="90">
        <v>0.16666666666666674</v>
      </c>
      <c r="I62" s="111">
        <v>-1</v>
      </c>
      <c r="J62" s="88">
        <v>126</v>
      </c>
      <c r="K62" s="90">
        <v>0.61111111111111116</v>
      </c>
      <c r="L62" s="111">
        <v>8</v>
      </c>
      <c r="M62" s="101"/>
      <c r="N62" s="101"/>
      <c r="O62" s="86">
        <v>14</v>
      </c>
      <c r="P62" s="87" t="s">
        <v>37</v>
      </c>
      <c r="Q62" s="88">
        <v>382</v>
      </c>
      <c r="R62" s="89">
        <v>1.7080259333780462E-2</v>
      </c>
      <c r="S62" s="88">
        <v>270</v>
      </c>
      <c r="T62" s="89">
        <v>1.3841185215563644E-2</v>
      </c>
      <c r="U62" s="90">
        <v>0.41481481481481475</v>
      </c>
      <c r="V62" s="111">
        <v>2</v>
      </c>
    </row>
    <row r="63" spans="2:22" ht="15" thickBot="1" x14ac:dyDescent="0.25">
      <c r="B63" s="80">
        <v>15</v>
      </c>
      <c r="C63" s="81" t="s">
        <v>105</v>
      </c>
      <c r="D63" s="82">
        <v>202</v>
      </c>
      <c r="E63" s="83">
        <v>1.7319729057703851E-2</v>
      </c>
      <c r="F63" s="82">
        <v>108</v>
      </c>
      <c r="G63" s="83">
        <v>1.0623647452291954E-2</v>
      </c>
      <c r="H63" s="84">
        <v>0.87037037037037046</v>
      </c>
      <c r="I63" s="110">
        <v>8</v>
      </c>
      <c r="J63" s="82">
        <v>154</v>
      </c>
      <c r="K63" s="84">
        <v>0.31168831168831179</v>
      </c>
      <c r="L63" s="110">
        <v>5</v>
      </c>
      <c r="M63" s="101"/>
      <c r="N63" s="101"/>
      <c r="O63" s="80">
        <v>15</v>
      </c>
      <c r="P63" s="81" t="s">
        <v>105</v>
      </c>
      <c r="Q63" s="82">
        <v>356</v>
      </c>
      <c r="R63" s="83">
        <v>1.5917728593784933E-2</v>
      </c>
      <c r="S63" s="82">
        <v>210</v>
      </c>
      <c r="T63" s="83">
        <v>1.0765366278771723E-2</v>
      </c>
      <c r="U63" s="84">
        <v>0.69523809523809521</v>
      </c>
      <c r="V63" s="110">
        <v>5</v>
      </c>
    </row>
    <row r="64" spans="2:22" ht="15" thickBot="1" x14ac:dyDescent="0.25">
      <c r="B64" s="86">
        <v>16</v>
      </c>
      <c r="C64" s="87" t="s">
        <v>99</v>
      </c>
      <c r="D64" s="88">
        <v>196</v>
      </c>
      <c r="E64" s="89">
        <v>1.680528165995027E-2</v>
      </c>
      <c r="F64" s="88">
        <v>0</v>
      </c>
      <c r="G64" s="89">
        <v>0</v>
      </c>
      <c r="H64" s="90">
        <v>0</v>
      </c>
      <c r="I64" s="111">
        <v>0</v>
      </c>
      <c r="J64" s="88">
        <v>124</v>
      </c>
      <c r="K64" s="90">
        <v>0.58064516129032251</v>
      </c>
      <c r="L64" s="111">
        <v>7</v>
      </c>
      <c r="M64" s="101"/>
      <c r="N64" s="101"/>
      <c r="O64" s="86">
        <v>16</v>
      </c>
      <c r="P64" s="87" t="s">
        <v>147</v>
      </c>
      <c r="Q64" s="88">
        <v>329</v>
      </c>
      <c r="R64" s="89">
        <v>1.4710485133020344E-2</v>
      </c>
      <c r="S64" s="88">
        <v>94</v>
      </c>
      <c r="T64" s="89">
        <v>4.8187830009740092E-3</v>
      </c>
      <c r="U64" s="90">
        <v>2.5</v>
      </c>
      <c r="V64" s="111">
        <v>33</v>
      </c>
    </row>
    <row r="65" spans="2:22" ht="15" thickBot="1" x14ac:dyDescent="0.25">
      <c r="B65" s="80">
        <v>17</v>
      </c>
      <c r="C65" s="81" t="s">
        <v>37</v>
      </c>
      <c r="D65" s="82">
        <v>178</v>
      </c>
      <c r="E65" s="83">
        <v>1.5261939466689531E-2</v>
      </c>
      <c r="F65" s="82">
        <v>149</v>
      </c>
      <c r="G65" s="83">
        <v>1.4656698799921306E-2</v>
      </c>
      <c r="H65" s="84">
        <v>0.19463087248322153</v>
      </c>
      <c r="I65" s="110">
        <v>-2</v>
      </c>
      <c r="J65" s="82">
        <v>204</v>
      </c>
      <c r="K65" s="84">
        <v>-0.12745098039215685</v>
      </c>
      <c r="L65" s="110">
        <v>-3</v>
      </c>
      <c r="M65" s="101"/>
      <c r="N65" s="101"/>
      <c r="O65" s="80"/>
      <c r="P65" s="81" t="s">
        <v>91</v>
      </c>
      <c r="Q65" s="82">
        <v>329</v>
      </c>
      <c r="R65" s="83">
        <v>1.4710485133020344E-2</v>
      </c>
      <c r="S65" s="82">
        <v>298</v>
      </c>
      <c r="T65" s="83">
        <v>1.5276567386066539E-2</v>
      </c>
      <c r="U65" s="84">
        <v>0.10402684563758391</v>
      </c>
      <c r="V65" s="110">
        <v>-1</v>
      </c>
    </row>
    <row r="66" spans="2:22" ht="15" thickBot="1" x14ac:dyDescent="0.25">
      <c r="B66" s="86">
        <v>18</v>
      </c>
      <c r="C66" s="87" t="s">
        <v>147</v>
      </c>
      <c r="D66" s="88">
        <v>173</v>
      </c>
      <c r="E66" s="89">
        <v>1.4833233301894882E-2</v>
      </c>
      <c r="F66" s="88">
        <v>29</v>
      </c>
      <c r="G66" s="89">
        <v>2.8526460751524688E-3</v>
      </c>
      <c r="H66" s="90">
        <v>4.9655172413793105</v>
      </c>
      <c r="I66" s="111">
        <v>54</v>
      </c>
      <c r="J66" s="88">
        <v>156</v>
      </c>
      <c r="K66" s="90">
        <v>0.10897435897435903</v>
      </c>
      <c r="L66" s="111">
        <v>0</v>
      </c>
      <c r="M66" s="101"/>
      <c r="N66" s="101"/>
      <c r="O66" s="86">
        <v>18</v>
      </c>
      <c r="P66" s="87" t="s">
        <v>99</v>
      </c>
      <c r="Q66" s="88">
        <v>320</v>
      </c>
      <c r="R66" s="89">
        <v>1.4308070646098816E-2</v>
      </c>
      <c r="S66" s="88">
        <v>0</v>
      </c>
      <c r="T66" s="89">
        <v>0</v>
      </c>
      <c r="U66" s="90"/>
      <c r="V66" s="111"/>
    </row>
    <row r="67" spans="2:22" ht="15" thickBot="1" x14ac:dyDescent="0.25">
      <c r="B67" s="80">
        <v>19</v>
      </c>
      <c r="C67" s="81" t="s">
        <v>166</v>
      </c>
      <c r="D67" s="82">
        <v>150</v>
      </c>
      <c r="E67" s="83">
        <v>1.2861184943839492E-2</v>
      </c>
      <c r="F67" s="82">
        <v>127</v>
      </c>
      <c r="G67" s="83">
        <v>1.2492622467047019E-2</v>
      </c>
      <c r="H67" s="84">
        <v>0.18110236220472431</v>
      </c>
      <c r="I67" s="110">
        <v>2</v>
      </c>
      <c r="J67" s="82">
        <v>112</v>
      </c>
      <c r="K67" s="84">
        <v>0.33928571428571419</v>
      </c>
      <c r="L67" s="110">
        <v>6</v>
      </c>
      <c r="O67" s="80">
        <v>19</v>
      </c>
      <c r="P67" s="81" t="s">
        <v>52</v>
      </c>
      <c r="Q67" s="82">
        <v>313</v>
      </c>
      <c r="R67" s="83">
        <v>1.3995081600715404E-2</v>
      </c>
      <c r="S67" s="82">
        <v>492</v>
      </c>
      <c r="T67" s="83">
        <v>2.522171528169375E-2</v>
      </c>
      <c r="U67" s="84">
        <v>-0.36382113821138207</v>
      </c>
      <c r="V67" s="110">
        <v>-9</v>
      </c>
    </row>
    <row r="68" spans="2:22" ht="15" thickBot="1" x14ac:dyDescent="0.25">
      <c r="B68" s="86">
        <v>20</v>
      </c>
      <c r="C68" s="87" t="s">
        <v>148</v>
      </c>
      <c r="D68" s="88">
        <v>146</v>
      </c>
      <c r="E68" s="89">
        <v>1.2518220012003773E-2</v>
      </c>
      <c r="F68" s="88">
        <v>96</v>
      </c>
      <c r="G68" s="89">
        <v>9.4432421798150701E-3</v>
      </c>
      <c r="H68" s="90">
        <v>0.52083333333333326</v>
      </c>
      <c r="I68" s="111">
        <v>7</v>
      </c>
      <c r="J68" s="88">
        <v>156</v>
      </c>
      <c r="K68" s="90">
        <v>-6.4102564102564097E-2</v>
      </c>
      <c r="L68" s="111">
        <v>-2</v>
      </c>
      <c r="O68" s="86">
        <v>20</v>
      </c>
      <c r="P68" s="87" t="s">
        <v>148</v>
      </c>
      <c r="Q68" s="88">
        <v>302</v>
      </c>
      <c r="R68" s="89">
        <v>1.3503241672255757E-2</v>
      </c>
      <c r="S68" s="88">
        <v>174</v>
      </c>
      <c r="T68" s="89">
        <v>8.9198749166965706E-3</v>
      </c>
      <c r="U68" s="90">
        <v>0.73563218390804597</v>
      </c>
      <c r="V68" s="111">
        <v>9</v>
      </c>
    </row>
    <row r="69" spans="2:22" ht="15" thickBot="1" x14ac:dyDescent="0.25">
      <c r="B69" s="91" t="s">
        <v>43</v>
      </c>
      <c r="C69" s="92"/>
      <c r="D69" s="93">
        <f>SUM(D49:D68)</f>
        <v>6326</v>
      </c>
      <c r="E69" s="94">
        <f>D69/D71</f>
        <v>0.54239903969819081</v>
      </c>
      <c r="F69" s="93">
        <f>SUM(F49:F68)</f>
        <v>5026</v>
      </c>
      <c r="G69" s="94">
        <f>F69/F71</f>
        <v>0.49439307495573481</v>
      </c>
      <c r="H69" s="95">
        <f>D69/F69-1</f>
        <v>0.25865499403103853</v>
      </c>
      <c r="I69" s="112"/>
      <c r="J69" s="93">
        <f>SUM(J49:J68)</f>
        <v>5521</v>
      </c>
      <c r="K69" s="94">
        <f>D69/J69-1</f>
        <v>0.14580691903640641</v>
      </c>
      <c r="L69" s="93"/>
      <c r="O69" s="91" t="s">
        <v>43</v>
      </c>
      <c r="P69" s="92"/>
      <c r="Q69" s="93">
        <f>SUM(Q49:Q68)</f>
        <v>11898</v>
      </c>
      <c r="R69" s="94">
        <f>Q69/Q71</f>
        <v>0.53199195171026159</v>
      </c>
      <c r="S69" s="93">
        <f>SUM(S49:S68)</f>
        <v>10280</v>
      </c>
      <c r="T69" s="94">
        <f>S69/S71</f>
        <v>0.52699031117034911</v>
      </c>
      <c r="U69" s="95">
        <f>Q69/S69-1</f>
        <v>0.15739299610894952</v>
      </c>
      <c r="V69" s="112"/>
    </row>
    <row r="70" spans="2:22" ht="15" thickBot="1" x14ac:dyDescent="0.25">
      <c r="B70" s="91" t="s">
        <v>12</v>
      </c>
      <c r="C70" s="92"/>
      <c r="D70" s="93">
        <f>D71-SUM(D49:D68)</f>
        <v>5337</v>
      </c>
      <c r="E70" s="94">
        <f>D70/D71</f>
        <v>0.45760096030180913</v>
      </c>
      <c r="F70" s="93">
        <f>F71-SUM(F49:F68)</f>
        <v>5140</v>
      </c>
      <c r="G70" s="94">
        <f>F70/F71</f>
        <v>0.50560692504426519</v>
      </c>
      <c r="H70" s="95">
        <f>D70/F70-1</f>
        <v>3.8326848249027323E-2</v>
      </c>
      <c r="I70" s="112"/>
      <c r="J70" s="93">
        <f>J71-SUM(J49:J68)</f>
        <v>5181</v>
      </c>
      <c r="K70" s="94">
        <f>D70/J70-1</f>
        <v>3.0110017371163922E-2</v>
      </c>
      <c r="L70" s="93"/>
      <c r="O70" s="91" t="s">
        <v>12</v>
      </c>
      <c r="P70" s="92"/>
      <c r="Q70" s="93">
        <f>Q71-SUM(Q49:Q68)</f>
        <v>10467</v>
      </c>
      <c r="R70" s="94">
        <f>Q70/Q71</f>
        <v>0.46800804828973841</v>
      </c>
      <c r="S70" s="93">
        <f>S71-SUM(S49:S68)</f>
        <v>9227</v>
      </c>
      <c r="T70" s="94">
        <f>S70/S71</f>
        <v>0.47300968882965089</v>
      </c>
      <c r="U70" s="95">
        <f>Q70/S70-1</f>
        <v>0.13438820851847844</v>
      </c>
      <c r="V70" s="112"/>
    </row>
    <row r="71" spans="2:22" ht="15" thickBot="1" x14ac:dyDescent="0.25">
      <c r="B71" s="96" t="s">
        <v>35</v>
      </c>
      <c r="C71" s="97"/>
      <c r="D71" s="98">
        <v>11663</v>
      </c>
      <c r="E71" s="99">
        <v>1</v>
      </c>
      <c r="F71" s="98">
        <v>10166</v>
      </c>
      <c r="G71" s="99">
        <v>1</v>
      </c>
      <c r="H71" s="100">
        <v>0.14725555774149135</v>
      </c>
      <c r="I71" s="114"/>
      <c r="J71" s="98">
        <v>10702</v>
      </c>
      <c r="K71" s="100">
        <v>8.9796299757054721E-2</v>
      </c>
      <c r="L71" s="98"/>
      <c r="M71" s="101"/>
      <c r="O71" s="96" t="s">
        <v>35</v>
      </c>
      <c r="P71" s="97"/>
      <c r="Q71" s="98">
        <v>22365</v>
      </c>
      <c r="R71" s="99">
        <v>1</v>
      </c>
      <c r="S71" s="98">
        <v>19507</v>
      </c>
      <c r="T71" s="99">
        <v>1</v>
      </c>
      <c r="U71" s="100">
        <v>0.14651150868918839</v>
      </c>
      <c r="V71" s="114"/>
    </row>
    <row r="72" spans="2:22" x14ac:dyDescent="0.2">
      <c r="B72" s="102" t="s">
        <v>71</v>
      </c>
    </row>
    <row r="73" spans="2:22" ht="15" customHeight="1" x14ac:dyDescent="0.2">
      <c r="B73" s="103" t="s">
        <v>70</v>
      </c>
      <c r="O73" s="102" t="s">
        <v>71</v>
      </c>
    </row>
    <row r="74" spans="2:22" x14ac:dyDescent="0.2">
      <c r="O74" s="103" t="s">
        <v>70</v>
      </c>
    </row>
  </sheetData>
  <mergeCells count="84"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</mergeCells>
  <conditionalFormatting sqref="I12:I31 V49:V68">
    <cfRule type="cellIs" dxfId="104" priority="42" operator="lessThan">
      <formula>0</formula>
    </cfRule>
    <cfRule type="cellIs" dxfId="103" priority="43" operator="equal">
      <formula>0</formula>
    </cfRule>
    <cfRule type="cellIs" dxfId="102" priority="44" operator="greaterThan">
      <formula>0</formula>
    </cfRule>
  </conditionalFormatting>
  <conditionalFormatting sqref="U49:U68">
    <cfRule type="cellIs" dxfId="101" priority="41" operator="lessThan">
      <formula>0</formula>
    </cfRule>
  </conditionalFormatting>
  <conditionalFormatting sqref="H32:H33">
    <cfRule type="cellIs" dxfId="100" priority="40" operator="lessThan">
      <formula>0</formula>
    </cfRule>
  </conditionalFormatting>
  <conditionalFormatting sqref="H12:H31">
    <cfRule type="cellIs" dxfId="99" priority="39" operator="lessThan">
      <formula>0</formula>
    </cfRule>
  </conditionalFormatting>
  <conditionalFormatting sqref="D12:E31 G12:H31 Q49:U68">
    <cfRule type="cellIs" dxfId="98" priority="38" operator="equal">
      <formula>0</formula>
    </cfRule>
  </conditionalFormatting>
  <conditionalFormatting sqref="F12:F31">
    <cfRule type="cellIs" dxfId="97" priority="37" operator="equal">
      <formula>0</formula>
    </cfRule>
  </conditionalFormatting>
  <conditionalFormatting sqref="K12:K31">
    <cfRule type="cellIs" dxfId="96" priority="35" operator="lessThan">
      <formula>0</formula>
    </cfRule>
  </conditionalFormatting>
  <conditionalFormatting sqref="J12:K31">
    <cfRule type="cellIs" dxfId="95" priority="34" operator="equal">
      <formula>0</formula>
    </cfRule>
  </conditionalFormatting>
  <conditionalFormatting sqref="L12:L31">
    <cfRule type="cellIs" dxfId="94" priority="31" operator="lessThan">
      <formula>0</formula>
    </cfRule>
    <cfRule type="cellIs" dxfId="93" priority="32" operator="equal">
      <formula>0</formula>
    </cfRule>
    <cfRule type="cellIs" dxfId="92" priority="33" operator="greaterThan">
      <formula>0</formula>
    </cfRule>
  </conditionalFormatting>
  <conditionalFormatting sqref="I49:I68">
    <cfRule type="cellIs" dxfId="91" priority="28" operator="lessThan">
      <formula>0</formula>
    </cfRule>
    <cfRule type="cellIs" dxfId="90" priority="29" operator="equal">
      <formula>0</formula>
    </cfRule>
    <cfRule type="cellIs" dxfId="89" priority="30" operator="greaterThan">
      <formula>0</formula>
    </cfRule>
  </conditionalFormatting>
  <conditionalFormatting sqref="H69:H70">
    <cfRule type="cellIs" dxfId="88" priority="26" operator="lessThan">
      <formula>0</formula>
    </cfRule>
  </conditionalFormatting>
  <conditionalFormatting sqref="H49:H68">
    <cfRule type="cellIs" dxfId="87" priority="25" operator="lessThan">
      <formula>0</formula>
    </cfRule>
  </conditionalFormatting>
  <conditionalFormatting sqref="D49:E68 G49:H68">
    <cfRule type="cellIs" dxfId="86" priority="24" operator="equal">
      <formula>0</formula>
    </cfRule>
  </conditionalFormatting>
  <conditionalFormatting sqref="F49:F68">
    <cfRule type="cellIs" dxfId="85" priority="23" operator="equal">
      <formula>0</formula>
    </cfRule>
  </conditionalFormatting>
  <conditionalFormatting sqref="K49:K68">
    <cfRule type="cellIs" dxfId="84" priority="21" operator="lessThan">
      <formula>0</formula>
    </cfRule>
  </conditionalFormatting>
  <conditionalFormatting sqref="J49:K68">
    <cfRule type="cellIs" dxfId="83" priority="20" operator="equal">
      <formula>0</formula>
    </cfRule>
  </conditionalFormatting>
  <conditionalFormatting sqref="L49:L68">
    <cfRule type="cellIs" dxfId="82" priority="17" operator="lessThan">
      <formula>0</formula>
    </cfRule>
    <cfRule type="cellIs" dxfId="81" priority="18" operator="equal">
      <formula>0</formula>
    </cfRule>
    <cfRule type="cellIs" dxfId="80" priority="19" operator="greaterThan">
      <formula>0</formula>
    </cfRule>
  </conditionalFormatting>
  <conditionalFormatting sqref="V12:V31">
    <cfRule type="cellIs" dxfId="79" priority="14" operator="lessThan">
      <formula>0</formula>
    </cfRule>
    <cfRule type="cellIs" dxfId="78" priority="15" operator="equal">
      <formula>0</formula>
    </cfRule>
    <cfRule type="cellIs" dxfId="77" priority="16" operator="greaterThan">
      <formula>0</formula>
    </cfRule>
  </conditionalFormatting>
  <conditionalFormatting sqref="U32:U33">
    <cfRule type="cellIs" dxfId="76" priority="12" operator="lessThan">
      <formula>0</formula>
    </cfRule>
  </conditionalFormatting>
  <conditionalFormatting sqref="U12:U31">
    <cfRule type="cellIs" dxfId="75" priority="11" operator="lessThan">
      <formula>0</formula>
    </cfRule>
  </conditionalFormatting>
  <conditionalFormatting sqref="Q12:R31 T12:U31">
    <cfRule type="cellIs" dxfId="74" priority="10" operator="equal">
      <formula>0</formula>
    </cfRule>
  </conditionalFormatting>
  <conditionalFormatting sqref="S12:S31">
    <cfRule type="cellIs" dxfId="73" priority="9" operator="equal">
      <formula>0</formula>
    </cfRule>
  </conditionalFormatting>
  <conditionalFormatting sqref="U69:U70">
    <cfRule type="cellIs" dxfId="72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/>
  </sheetViews>
  <sheetFormatPr defaultRowHeight="14.25" x14ac:dyDescent="0.2"/>
  <cols>
    <col min="1" max="1" width="3" style="43" customWidth="1"/>
    <col min="2" max="2" width="8.140625" style="43" customWidth="1"/>
    <col min="3" max="3" width="23.28515625" style="43" customWidth="1"/>
    <col min="4" max="12" width="10.42578125" style="43" customWidth="1"/>
    <col min="13" max="14" width="1.42578125" style="43" customWidth="1"/>
    <col min="15" max="15" width="9.140625" style="43"/>
    <col min="16" max="16" width="16.7109375" style="43" bestFit="1" customWidth="1"/>
    <col min="17" max="22" width="10.42578125" style="43" customWidth="1"/>
    <col min="23" max="16384" width="9.140625" style="43"/>
  </cols>
  <sheetData>
    <row r="1" spans="2:22" x14ac:dyDescent="0.2">
      <c r="B1" s="104" t="s">
        <v>3</v>
      </c>
      <c r="D1" s="41"/>
      <c r="L1" s="65"/>
      <c r="P1" s="39"/>
      <c r="V1" s="42">
        <v>44987</v>
      </c>
    </row>
    <row r="2" spans="2:22" ht="15" customHeight="1" x14ac:dyDescent="0.2">
      <c r="D2" s="41"/>
      <c r="L2" s="65"/>
      <c r="O2" s="135" t="s">
        <v>133</v>
      </c>
      <c r="P2" s="135"/>
      <c r="Q2" s="135"/>
      <c r="R2" s="135"/>
      <c r="S2" s="135"/>
      <c r="T2" s="135"/>
      <c r="U2" s="135"/>
      <c r="V2" s="135"/>
    </row>
    <row r="3" spans="2:22" ht="14.45" customHeight="1" x14ac:dyDescent="0.2">
      <c r="B3" s="66" t="s">
        <v>131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101"/>
      <c r="N3" s="104"/>
      <c r="O3" s="135"/>
      <c r="P3" s="135"/>
      <c r="Q3" s="135"/>
      <c r="R3" s="135"/>
      <c r="S3" s="135"/>
      <c r="T3" s="135"/>
      <c r="U3" s="135"/>
      <c r="V3" s="135"/>
    </row>
    <row r="4" spans="2:22" ht="14.45" customHeight="1" x14ac:dyDescent="0.2">
      <c r="B4" s="67" t="s">
        <v>132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101"/>
      <c r="N4" s="104"/>
      <c r="O4" s="67" t="s">
        <v>134</v>
      </c>
      <c r="P4" s="67"/>
      <c r="Q4" s="67"/>
      <c r="R4" s="67"/>
      <c r="S4" s="67"/>
      <c r="T4" s="67"/>
      <c r="U4" s="67"/>
      <c r="V4" s="67"/>
    </row>
    <row r="5" spans="2:22" ht="14.45" customHeight="1" thickBot="1" x14ac:dyDescent="0.25">
      <c r="B5" s="105"/>
      <c r="C5" s="105"/>
      <c r="D5" s="105"/>
      <c r="E5" s="105"/>
      <c r="F5" s="105"/>
      <c r="G5" s="105"/>
      <c r="H5" s="105"/>
      <c r="I5" s="105"/>
      <c r="J5" s="105"/>
      <c r="K5" s="101"/>
      <c r="L5" s="69" t="s">
        <v>4</v>
      </c>
      <c r="M5" s="101"/>
      <c r="N5" s="101"/>
      <c r="O5" s="136"/>
      <c r="P5" s="136"/>
      <c r="Q5" s="136"/>
      <c r="R5" s="136"/>
      <c r="S5" s="136"/>
      <c r="T5" s="136"/>
      <c r="U5" s="136"/>
      <c r="V5" s="69" t="s">
        <v>4</v>
      </c>
    </row>
    <row r="6" spans="2:22" ht="14.45" customHeight="1" x14ac:dyDescent="0.2">
      <c r="B6" s="70" t="s">
        <v>0</v>
      </c>
      <c r="C6" s="71" t="s">
        <v>1</v>
      </c>
      <c r="D6" s="106" t="s">
        <v>114</v>
      </c>
      <c r="E6" s="17"/>
      <c r="F6" s="17"/>
      <c r="G6" s="17"/>
      <c r="H6" s="17"/>
      <c r="I6" s="72"/>
      <c r="J6" s="17" t="s">
        <v>112</v>
      </c>
      <c r="K6" s="17"/>
      <c r="L6" s="72"/>
      <c r="M6" s="101"/>
      <c r="N6" s="101"/>
      <c r="O6" s="70" t="s">
        <v>0</v>
      </c>
      <c r="P6" s="71" t="s">
        <v>1</v>
      </c>
      <c r="Q6" s="106" t="s">
        <v>122</v>
      </c>
      <c r="R6" s="17"/>
      <c r="S6" s="17"/>
      <c r="T6" s="17"/>
      <c r="U6" s="17"/>
      <c r="V6" s="72"/>
    </row>
    <row r="7" spans="2:22" ht="14.45" customHeight="1" thickBot="1" x14ac:dyDescent="0.25">
      <c r="B7" s="73"/>
      <c r="C7" s="74"/>
      <c r="D7" s="107" t="s">
        <v>115</v>
      </c>
      <c r="E7" s="108"/>
      <c r="F7" s="108"/>
      <c r="G7" s="108"/>
      <c r="H7" s="108"/>
      <c r="I7" s="109"/>
      <c r="J7" s="108" t="s">
        <v>113</v>
      </c>
      <c r="K7" s="108"/>
      <c r="L7" s="109"/>
      <c r="M7" s="101"/>
      <c r="N7" s="101"/>
      <c r="O7" s="73"/>
      <c r="P7" s="74"/>
      <c r="Q7" s="107" t="s">
        <v>119</v>
      </c>
      <c r="R7" s="108"/>
      <c r="S7" s="108"/>
      <c r="T7" s="108"/>
      <c r="U7" s="108"/>
      <c r="V7" s="109"/>
    </row>
    <row r="8" spans="2:22" ht="14.45" customHeight="1" x14ac:dyDescent="0.2">
      <c r="B8" s="73"/>
      <c r="C8" s="74"/>
      <c r="D8" s="13">
        <v>2023</v>
      </c>
      <c r="E8" s="14"/>
      <c r="F8" s="13">
        <v>2022</v>
      </c>
      <c r="G8" s="14"/>
      <c r="H8" s="23" t="s">
        <v>5</v>
      </c>
      <c r="I8" s="23" t="s">
        <v>49</v>
      </c>
      <c r="J8" s="23">
        <v>2022</v>
      </c>
      <c r="K8" s="23" t="s">
        <v>116</v>
      </c>
      <c r="L8" s="23" t="s">
        <v>120</v>
      </c>
      <c r="M8" s="101"/>
      <c r="N8" s="101"/>
      <c r="O8" s="73"/>
      <c r="P8" s="74"/>
      <c r="Q8" s="13">
        <v>2023</v>
      </c>
      <c r="R8" s="14"/>
      <c r="S8" s="13">
        <v>2022</v>
      </c>
      <c r="T8" s="14"/>
      <c r="U8" s="23" t="s">
        <v>5</v>
      </c>
      <c r="V8" s="23" t="s">
        <v>65</v>
      </c>
    </row>
    <row r="9" spans="2:22" ht="14.45" customHeight="1" thickBot="1" x14ac:dyDescent="0.25">
      <c r="B9" s="76" t="s">
        <v>6</v>
      </c>
      <c r="C9" s="77" t="s">
        <v>7</v>
      </c>
      <c r="D9" s="15"/>
      <c r="E9" s="16"/>
      <c r="F9" s="15"/>
      <c r="G9" s="16"/>
      <c r="H9" s="24"/>
      <c r="I9" s="24"/>
      <c r="J9" s="24"/>
      <c r="K9" s="24"/>
      <c r="L9" s="24"/>
      <c r="M9" s="101"/>
      <c r="N9" s="101"/>
      <c r="O9" s="76" t="s">
        <v>6</v>
      </c>
      <c r="P9" s="77" t="s">
        <v>7</v>
      </c>
      <c r="Q9" s="15"/>
      <c r="R9" s="16"/>
      <c r="S9" s="15"/>
      <c r="T9" s="16"/>
      <c r="U9" s="24"/>
      <c r="V9" s="24"/>
    </row>
    <row r="10" spans="2:22" ht="14.45" customHeight="1" x14ac:dyDescent="0.2">
      <c r="B10" s="76"/>
      <c r="C10" s="77"/>
      <c r="D10" s="3" t="s">
        <v>8</v>
      </c>
      <c r="E10" s="4" t="s">
        <v>2</v>
      </c>
      <c r="F10" s="3" t="s">
        <v>8</v>
      </c>
      <c r="G10" s="4" t="s">
        <v>2</v>
      </c>
      <c r="H10" s="20" t="s">
        <v>9</v>
      </c>
      <c r="I10" s="20" t="s">
        <v>50</v>
      </c>
      <c r="J10" s="20" t="s">
        <v>8</v>
      </c>
      <c r="K10" s="20" t="s">
        <v>117</v>
      </c>
      <c r="L10" s="20" t="s">
        <v>121</v>
      </c>
      <c r="M10" s="101"/>
      <c r="N10" s="101"/>
      <c r="O10" s="76"/>
      <c r="P10" s="77"/>
      <c r="Q10" s="3" t="s">
        <v>8</v>
      </c>
      <c r="R10" s="4" t="s">
        <v>2</v>
      </c>
      <c r="S10" s="3" t="s">
        <v>8</v>
      </c>
      <c r="T10" s="4" t="s">
        <v>2</v>
      </c>
      <c r="U10" s="20" t="s">
        <v>9</v>
      </c>
      <c r="V10" s="20" t="s">
        <v>66</v>
      </c>
    </row>
    <row r="11" spans="2:22" ht="14.45" customHeight="1" thickBot="1" x14ac:dyDescent="0.25">
      <c r="B11" s="78"/>
      <c r="C11" s="79"/>
      <c r="D11" s="6" t="s">
        <v>10</v>
      </c>
      <c r="E11" s="7" t="s">
        <v>11</v>
      </c>
      <c r="F11" s="6" t="s">
        <v>10</v>
      </c>
      <c r="G11" s="7" t="s">
        <v>11</v>
      </c>
      <c r="H11" s="21"/>
      <c r="I11" s="21"/>
      <c r="J11" s="21" t="s">
        <v>10</v>
      </c>
      <c r="K11" s="21"/>
      <c r="L11" s="21"/>
      <c r="M11" s="101"/>
      <c r="N11" s="101"/>
      <c r="O11" s="78"/>
      <c r="P11" s="79"/>
      <c r="Q11" s="6" t="s">
        <v>10</v>
      </c>
      <c r="R11" s="7" t="s">
        <v>11</v>
      </c>
      <c r="S11" s="6" t="s">
        <v>10</v>
      </c>
      <c r="T11" s="7" t="s">
        <v>11</v>
      </c>
      <c r="U11" s="21"/>
      <c r="V11" s="21"/>
    </row>
    <row r="12" spans="2:22" ht="14.45" customHeight="1" thickBot="1" x14ac:dyDescent="0.25">
      <c r="B12" s="80">
        <v>1</v>
      </c>
      <c r="C12" s="81" t="s">
        <v>20</v>
      </c>
      <c r="D12" s="82">
        <v>5690</v>
      </c>
      <c r="E12" s="83">
        <v>0.21182339364157546</v>
      </c>
      <c r="F12" s="82">
        <v>4448</v>
      </c>
      <c r="G12" s="83">
        <v>0.19031319527639912</v>
      </c>
      <c r="H12" s="84">
        <v>0.27922661870503607</v>
      </c>
      <c r="I12" s="110">
        <v>0</v>
      </c>
      <c r="J12" s="82">
        <v>5310</v>
      </c>
      <c r="K12" s="84">
        <v>7.1563088512241135E-2</v>
      </c>
      <c r="L12" s="110">
        <v>0</v>
      </c>
      <c r="M12" s="101"/>
      <c r="N12" s="101"/>
      <c r="O12" s="80">
        <v>1</v>
      </c>
      <c r="P12" s="81" t="s">
        <v>20</v>
      </c>
      <c r="Q12" s="82">
        <v>11000</v>
      </c>
      <c r="R12" s="83">
        <v>0.21481857594813109</v>
      </c>
      <c r="S12" s="82">
        <v>8385</v>
      </c>
      <c r="T12" s="83">
        <v>0.19497279449379157</v>
      </c>
      <c r="U12" s="84">
        <v>0.31186642814549792</v>
      </c>
      <c r="V12" s="110">
        <v>0</v>
      </c>
    </row>
    <row r="13" spans="2:22" ht="14.45" customHeight="1" thickBot="1" x14ac:dyDescent="0.25">
      <c r="B13" s="86">
        <v>2</v>
      </c>
      <c r="C13" s="87" t="s">
        <v>18</v>
      </c>
      <c r="D13" s="88">
        <v>2748</v>
      </c>
      <c r="E13" s="89">
        <v>0.10230064775519321</v>
      </c>
      <c r="F13" s="88">
        <v>1990</v>
      </c>
      <c r="G13" s="89">
        <v>8.5144617491014887E-2</v>
      </c>
      <c r="H13" s="90">
        <v>0.3809045226130654</v>
      </c>
      <c r="I13" s="111">
        <v>0</v>
      </c>
      <c r="J13" s="88">
        <v>2703</v>
      </c>
      <c r="K13" s="90">
        <v>1.6648168701442811E-2</v>
      </c>
      <c r="L13" s="111">
        <v>0</v>
      </c>
      <c r="M13" s="101"/>
      <c r="N13" s="101"/>
      <c r="O13" s="86">
        <v>2</v>
      </c>
      <c r="P13" s="87" t="s">
        <v>18</v>
      </c>
      <c r="Q13" s="88">
        <v>5451</v>
      </c>
      <c r="R13" s="89">
        <v>0.10645236886302387</v>
      </c>
      <c r="S13" s="88">
        <v>3995</v>
      </c>
      <c r="T13" s="89">
        <v>9.2894014788634141E-2</v>
      </c>
      <c r="U13" s="90">
        <v>0.36445556946182722</v>
      </c>
      <c r="V13" s="111">
        <v>0</v>
      </c>
    </row>
    <row r="14" spans="2:22" ht="14.45" customHeight="1" thickBot="1" x14ac:dyDescent="0.25">
      <c r="B14" s="80">
        <v>3</v>
      </c>
      <c r="C14" s="81" t="s">
        <v>19</v>
      </c>
      <c r="D14" s="82">
        <v>1642</v>
      </c>
      <c r="E14" s="83">
        <v>6.1127242945424765E-2</v>
      </c>
      <c r="F14" s="82">
        <v>1260</v>
      </c>
      <c r="G14" s="83">
        <v>5.3910662330994355E-2</v>
      </c>
      <c r="H14" s="84">
        <v>0.30317460317460321</v>
      </c>
      <c r="I14" s="110">
        <v>4</v>
      </c>
      <c r="J14" s="82">
        <v>1497</v>
      </c>
      <c r="K14" s="84">
        <v>9.6860387441549678E-2</v>
      </c>
      <c r="L14" s="110">
        <v>1</v>
      </c>
      <c r="M14" s="101"/>
      <c r="N14" s="101"/>
      <c r="O14" s="80">
        <v>3</v>
      </c>
      <c r="P14" s="81" t="s">
        <v>19</v>
      </c>
      <c r="Q14" s="82">
        <v>3139</v>
      </c>
      <c r="R14" s="83">
        <v>6.130140999101668E-2</v>
      </c>
      <c r="S14" s="82">
        <v>2548</v>
      </c>
      <c r="T14" s="83">
        <v>5.9247546853927358E-2</v>
      </c>
      <c r="U14" s="84">
        <v>0.2319466248037676</v>
      </c>
      <c r="V14" s="110">
        <v>3</v>
      </c>
    </row>
    <row r="15" spans="2:22" ht="14.45" customHeight="1" thickBot="1" x14ac:dyDescent="0.25">
      <c r="B15" s="86">
        <v>4</v>
      </c>
      <c r="C15" s="87" t="s">
        <v>23</v>
      </c>
      <c r="D15" s="88">
        <v>1585</v>
      </c>
      <c r="E15" s="89">
        <v>5.9005286278013554E-2</v>
      </c>
      <c r="F15" s="88">
        <v>1663</v>
      </c>
      <c r="G15" s="89">
        <v>7.1153517028923502E-2</v>
      </c>
      <c r="H15" s="90">
        <v>-4.6903187011425151E-2</v>
      </c>
      <c r="I15" s="111">
        <v>0</v>
      </c>
      <c r="J15" s="88">
        <v>1312</v>
      </c>
      <c r="K15" s="90">
        <v>0.20807926829268286</v>
      </c>
      <c r="L15" s="111">
        <v>2</v>
      </c>
      <c r="M15" s="101"/>
      <c r="N15" s="101"/>
      <c r="O15" s="86">
        <v>4</v>
      </c>
      <c r="P15" s="87" t="s">
        <v>33</v>
      </c>
      <c r="Q15" s="88">
        <v>3015</v>
      </c>
      <c r="R15" s="89">
        <v>5.8879818771237748E-2</v>
      </c>
      <c r="S15" s="88">
        <v>2262</v>
      </c>
      <c r="T15" s="89">
        <v>5.2597312002976328E-2</v>
      </c>
      <c r="U15" s="90">
        <v>0.33289124668435011</v>
      </c>
      <c r="V15" s="111">
        <v>4</v>
      </c>
    </row>
    <row r="16" spans="2:22" ht="14.45" customHeight="1" thickBot="1" x14ac:dyDescent="0.25">
      <c r="B16" s="80">
        <v>5</v>
      </c>
      <c r="C16" s="81" t="s">
        <v>33</v>
      </c>
      <c r="D16" s="82">
        <v>1499</v>
      </c>
      <c r="E16" s="83">
        <v>5.5803737621919439E-2</v>
      </c>
      <c r="F16" s="82">
        <v>1230</v>
      </c>
      <c r="G16" s="83">
        <v>5.2627075132637341E-2</v>
      </c>
      <c r="H16" s="84">
        <v>0.21869918699186996</v>
      </c>
      <c r="I16" s="110">
        <v>4</v>
      </c>
      <c r="J16" s="82">
        <v>1516</v>
      </c>
      <c r="K16" s="84">
        <v>-1.1213720316622711E-2</v>
      </c>
      <c r="L16" s="110">
        <v>-2</v>
      </c>
      <c r="M16" s="101"/>
      <c r="N16" s="101"/>
      <c r="O16" s="80">
        <v>5</v>
      </c>
      <c r="P16" s="81" t="s">
        <v>23</v>
      </c>
      <c r="Q16" s="82">
        <v>2897</v>
      </c>
      <c r="R16" s="83">
        <v>5.6575401320157793E-2</v>
      </c>
      <c r="S16" s="82">
        <v>3389</v>
      </c>
      <c r="T16" s="83">
        <v>7.8802957726828812E-2</v>
      </c>
      <c r="U16" s="84">
        <v>-0.14517556801416343</v>
      </c>
      <c r="V16" s="110">
        <v>-2</v>
      </c>
    </row>
    <row r="17" spans="2:22" ht="14.45" customHeight="1" thickBot="1" x14ac:dyDescent="0.25">
      <c r="B17" s="86">
        <v>6</v>
      </c>
      <c r="C17" s="87" t="s">
        <v>17</v>
      </c>
      <c r="D17" s="88">
        <v>1488</v>
      </c>
      <c r="E17" s="89">
        <v>5.5394237212419033E-2</v>
      </c>
      <c r="F17" s="88">
        <v>1527</v>
      </c>
      <c r="G17" s="89">
        <v>6.5334588396371726E-2</v>
      </c>
      <c r="H17" s="90">
        <v>-2.5540275049115935E-2</v>
      </c>
      <c r="I17" s="111">
        <v>-1</v>
      </c>
      <c r="J17" s="88">
        <v>1320</v>
      </c>
      <c r="K17" s="90">
        <v>0.1272727272727272</v>
      </c>
      <c r="L17" s="111">
        <v>-1</v>
      </c>
      <c r="M17" s="101"/>
      <c r="N17" s="101"/>
      <c r="O17" s="86">
        <v>6</v>
      </c>
      <c r="P17" s="87" t="s">
        <v>17</v>
      </c>
      <c r="Q17" s="88">
        <v>2808</v>
      </c>
      <c r="R17" s="89">
        <v>5.4837323751122914E-2</v>
      </c>
      <c r="S17" s="88">
        <v>2978</v>
      </c>
      <c r="T17" s="89">
        <v>6.9246151699762823E-2</v>
      </c>
      <c r="U17" s="90">
        <v>-5.7085292142377453E-2</v>
      </c>
      <c r="V17" s="111">
        <v>-2</v>
      </c>
    </row>
    <row r="18" spans="2:22" ht="14.45" customHeight="1" thickBot="1" x14ac:dyDescent="0.25">
      <c r="B18" s="80">
        <v>7</v>
      </c>
      <c r="C18" s="81" t="s">
        <v>24</v>
      </c>
      <c r="D18" s="82">
        <v>1432</v>
      </c>
      <c r="E18" s="83">
        <v>5.3309507854962399E-2</v>
      </c>
      <c r="F18" s="82">
        <v>1800</v>
      </c>
      <c r="G18" s="83">
        <v>7.7015231901420497E-2</v>
      </c>
      <c r="H18" s="84">
        <v>-0.20444444444444443</v>
      </c>
      <c r="I18" s="110">
        <v>-4</v>
      </c>
      <c r="J18" s="82">
        <v>1006</v>
      </c>
      <c r="K18" s="84">
        <v>0.42345924453280315</v>
      </c>
      <c r="L18" s="110">
        <v>1</v>
      </c>
      <c r="M18" s="101"/>
      <c r="N18" s="101"/>
      <c r="O18" s="80">
        <v>7</v>
      </c>
      <c r="P18" s="81" t="s">
        <v>24</v>
      </c>
      <c r="Q18" s="82">
        <v>2438</v>
      </c>
      <c r="R18" s="83">
        <v>4.761160801468578E-2</v>
      </c>
      <c r="S18" s="82">
        <v>2633</v>
      </c>
      <c r="T18" s="83">
        <v>6.1224015253685531E-2</v>
      </c>
      <c r="U18" s="84">
        <v>-7.4060007595898258E-2</v>
      </c>
      <c r="V18" s="110">
        <v>-2</v>
      </c>
    </row>
    <row r="19" spans="2:22" ht="14.45" customHeight="1" thickBot="1" x14ac:dyDescent="0.25">
      <c r="B19" s="86">
        <v>8</v>
      </c>
      <c r="C19" s="87" t="s">
        <v>30</v>
      </c>
      <c r="D19" s="88">
        <v>986</v>
      </c>
      <c r="E19" s="89">
        <v>3.6706127615218527E-2</v>
      </c>
      <c r="F19" s="88">
        <v>711</v>
      </c>
      <c r="G19" s="89">
        <v>3.0421016601061099E-2</v>
      </c>
      <c r="H19" s="90">
        <v>0.38677918424753877</v>
      </c>
      <c r="I19" s="111">
        <v>5</v>
      </c>
      <c r="J19" s="88">
        <v>922</v>
      </c>
      <c r="K19" s="90">
        <v>6.9414316702820056E-2</v>
      </c>
      <c r="L19" s="111">
        <v>1</v>
      </c>
      <c r="M19" s="101"/>
      <c r="N19" s="101"/>
      <c r="O19" s="86">
        <v>8</v>
      </c>
      <c r="P19" s="87" t="s">
        <v>32</v>
      </c>
      <c r="Q19" s="88">
        <v>1994</v>
      </c>
      <c r="R19" s="89">
        <v>3.8940749130961218E-2</v>
      </c>
      <c r="S19" s="88">
        <v>2202</v>
      </c>
      <c r="T19" s="89">
        <v>5.1202157838441148E-2</v>
      </c>
      <c r="U19" s="90">
        <v>-9.4459582198001768E-2</v>
      </c>
      <c r="V19" s="111">
        <v>1</v>
      </c>
    </row>
    <row r="20" spans="2:22" ht="14.45" customHeight="1" thickBot="1" x14ac:dyDescent="0.25">
      <c r="B20" s="80">
        <v>9</v>
      </c>
      <c r="C20" s="81" t="s">
        <v>34</v>
      </c>
      <c r="D20" s="82">
        <v>968</v>
      </c>
      <c r="E20" s="83">
        <v>3.6036036036036036E-2</v>
      </c>
      <c r="F20" s="82">
        <v>832</v>
      </c>
      <c r="G20" s="83">
        <v>3.5598151634434368E-2</v>
      </c>
      <c r="H20" s="84">
        <v>0.16346153846153855</v>
      </c>
      <c r="I20" s="110">
        <v>1</v>
      </c>
      <c r="J20" s="82">
        <v>631</v>
      </c>
      <c r="K20" s="84">
        <v>0.53407290015847853</v>
      </c>
      <c r="L20" s="110">
        <v>5</v>
      </c>
      <c r="M20" s="101"/>
      <c r="N20" s="101"/>
      <c r="O20" s="80">
        <v>9</v>
      </c>
      <c r="P20" s="81" t="s">
        <v>30</v>
      </c>
      <c r="Q20" s="82">
        <v>1908</v>
      </c>
      <c r="R20" s="83">
        <v>3.7261258446275827E-2</v>
      </c>
      <c r="S20" s="82">
        <v>1222</v>
      </c>
      <c r="T20" s="83">
        <v>2.8414639817699854E-2</v>
      </c>
      <c r="U20" s="84">
        <v>0.56137479541734869</v>
      </c>
      <c r="V20" s="110">
        <v>4</v>
      </c>
    </row>
    <row r="21" spans="2:22" ht="14.45" customHeight="1" thickBot="1" x14ac:dyDescent="0.25">
      <c r="B21" s="86">
        <v>10</v>
      </c>
      <c r="C21" s="87" t="s">
        <v>22</v>
      </c>
      <c r="D21" s="88">
        <v>950</v>
      </c>
      <c r="E21" s="89">
        <v>3.5365944456853544E-2</v>
      </c>
      <c r="F21" s="88">
        <v>1308</v>
      </c>
      <c r="G21" s="89">
        <v>5.5964401848365562E-2</v>
      </c>
      <c r="H21" s="90">
        <v>-0.2737003058103975</v>
      </c>
      <c r="I21" s="111">
        <v>-4</v>
      </c>
      <c r="J21" s="88">
        <v>857</v>
      </c>
      <c r="K21" s="90">
        <v>0.10851808634772464</v>
      </c>
      <c r="L21" s="111">
        <v>0</v>
      </c>
      <c r="M21" s="101"/>
      <c r="N21" s="101"/>
      <c r="O21" s="86">
        <v>10</v>
      </c>
      <c r="P21" s="87" t="s">
        <v>22</v>
      </c>
      <c r="Q21" s="88">
        <v>1807</v>
      </c>
      <c r="R21" s="89">
        <v>3.5288833339842986E-2</v>
      </c>
      <c r="S21" s="88">
        <v>2440</v>
      </c>
      <c r="T21" s="89">
        <v>5.6736269357764033E-2</v>
      </c>
      <c r="U21" s="90">
        <v>-0.25942622950819672</v>
      </c>
      <c r="V21" s="111">
        <v>-3</v>
      </c>
    </row>
    <row r="22" spans="2:22" ht="14.45" customHeight="1" thickBot="1" x14ac:dyDescent="0.25">
      <c r="B22" s="80">
        <v>11</v>
      </c>
      <c r="C22" s="81" t="s">
        <v>32</v>
      </c>
      <c r="D22" s="82">
        <v>949</v>
      </c>
      <c r="E22" s="83">
        <v>3.5328717146898968E-2</v>
      </c>
      <c r="F22" s="82">
        <v>1233</v>
      </c>
      <c r="G22" s="83">
        <v>5.2755433852473048E-2</v>
      </c>
      <c r="H22" s="84">
        <v>-0.23033252230332524</v>
      </c>
      <c r="I22" s="110">
        <v>-3</v>
      </c>
      <c r="J22" s="82">
        <v>1045</v>
      </c>
      <c r="K22" s="84">
        <v>-9.1866028708133984E-2</v>
      </c>
      <c r="L22" s="110">
        <v>-4</v>
      </c>
      <c r="M22" s="101"/>
      <c r="N22" s="101"/>
      <c r="O22" s="80">
        <v>11</v>
      </c>
      <c r="P22" s="81" t="s">
        <v>25</v>
      </c>
      <c r="Q22" s="82">
        <v>1610</v>
      </c>
      <c r="R22" s="83">
        <v>3.144162793422646E-2</v>
      </c>
      <c r="S22" s="82">
        <v>1174</v>
      </c>
      <c r="T22" s="83">
        <v>2.7298516486071712E-2</v>
      </c>
      <c r="U22" s="84">
        <v>0.3713798977853493</v>
      </c>
      <c r="V22" s="110">
        <v>3</v>
      </c>
    </row>
    <row r="23" spans="2:22" ht="14.45" customHeight="1" thickBot="1" x14ac:dyDescent="0.25">
      <c r="B23" s="86">
        <v>12</v>
      </c>
      <c r="C23" s="87" t="s">
        <v>21</v>
      </c>
      <c r="D23" s="88">
        <v>866</v>
      </c>
      <c r="E23" s="89">
        <v>3.2238850420668604E-2</v>
      </c>
      <c r="F23" s="88">
        <v>824</v>
      </c>
      <c r="G23" s="89">
        <v>3.5255861714872494E-2</v>
      </c>
      <c r="H23" s="90">
        <v>5.0970873786407855E-2</v>
      </c>
      <c r="I23" s="111">
        <v>-1</v>
      </c>
      <c r="J23" s="88">
        <v>602</v>
      </c>
      <c r="K23" s="90">
        <v>0.43853820598006643</v>
      </c>
      <c r="L23" s="111">
        <v>3</v>
      </c>
      <c r="M23" s="101"/>
      <c r="N23" s="101"/>
      <c r="O23" s="86">
        <v>12</v>
      </c>
      <c r="P23" s="87" t="s">
        <v>34</v>
      </c>
      <c r="Q23" s="88">
        <v>1599</v>
      </c>
      <c r="R23" s="89">
        <v>3.1226809358278328E-2</v>
      </c>
      <c r="S23" s="88">
        <v>1246</v>
      </c>
      <c r="T23" s="89">
        <v>2.8972701483513927E-2</v>
      </c>
      <c r="U23" s="90">
        <v>0.28330658105938999</v>
      </c>
      <c r="V23" s="111">
        <v>0</v>
      </c>
    </row>
    <row r="24" spans="2:22" ht="14.45" customHeight="1" thickBot="1" x14ac:dyDescent="0.25">
      <c r="B24" s="80">
        <v>13</v>
      </c>
      <c r="C24" s="81" t="s">
        <v>28</v>
      </c>
      <c r="D24" s="82">
        <v>809</v>
      </c>
      <c r="E24" s="83">
        <v>3.0116893753257389E-2</v>
      </c>
      <c r="F24" s="82">
        <v>719</v>
      </c>
      <c r="G24" s="83">
        <v>3.0763306520622969E-2</v>
      </c>
      <c r="H24" s="84">
        <v>0.12517385257301816</v>
      </c>
      <c r="I24" s="110">
        <v>-1</v>
      </c>
      <c r="J24" s="82">
        <v>680</v>
      </c>
      <c r="K24" s="84">
        <v>0.18970588235294117</v>
      </c>
      <c r="L24" s="110">
        <v>-1</v>
      </c>
      <c r="M24" s="101"/>
      <c r="N24" s="101"/>
      <c r="O24" s="80">
        <v>13</v>
      </c>
      <c r="P24" s="81" t="s">
        <v>28</v>
      </c>
      <c r="Q24" s="82">
        <v>1489</v>
      </c>
      <c r="R24" s="83">
        <v>2.9078623598797017E-2</v>
      </c>
      <c r="S24" s="82">
        <v>1250</v>
      </c>
      <c r="T24" s="83">
        <v>2.9065711761149606E-2</v>
      </c>
      <c r="U24" s="84">
        <v>0.19120000000000004</v>
      </c>
      <c r="V24" s="110">
        <v>-2</v>
      </c>
    </row>
    <row r="25" spans="2:22" ht="14.45" customHeight="1" thickBot="1" x14ac:dyDescent="0.25">
      <c r="B25" s="86">
        <v>14</v>
      </c>
      <c r="C25" s="87" t="s">
        <v>25</v>
      </c>
      <c r="D25" s="88">
        <v>762</v>
      </c>
      <c r="E25" s="89">
        <v>2.8367210185392004E-2</v>
      </c>
      <c r="F25" s="88">
        <v>705</v>
      </c>
      <c r="G25" s="89">
        <v>3.0164299161389699E-2</v>
      </c>
      <c r="H25" s="90">
        <v>8.085106382978724E-2</v>
      </c>
      <c r="I25" s="111">
        <v>0</v>
      </c>
      <c r="J25" s="88">
        <v>848</v>
      </c>
      <c r="K25" s="90">
        <v>-0.10141509433962259</v>
      </c>
      <c r="L25" s="111">
        <v>-3</v>
      </c>
      <c r="M25" s="101"/>
      <c r="N25" s="101"/>
      <c r="O25" s="86">
        <v>14</v>
      </c>
      <c r="P25" s="87" t="s">
        <v>21</v>
      </c>
      <c r="Q25" s="88">
        <v>1468</v>
      </c>
      <c r="R25" s="89">
        <v>2.8668515408350585E-2</v>
      </c>
      <c r="S25" s="88">
        <v>1434</v>
      </c>
      <c r="T25" s="89">
        <v>3.3344184532390832E-2</v>
      </c>
      <c r="U25" s="90">
        <v>2.3709902370990132E-2</v>
      </c>
      <c r="V25" s="111">
        <v>-4</v>
      </c>
    </row>
    <row r="26" spans="2:22" ht="14.45" customHeight="1" thickBot="1" x14ac:dyDescent="0.25">
      <c r="B26" s="80">
        <v>15</v>
      </c>
      <c r="C26" s="81" t="s">
        <v>63</v>
      </c>
      <c r="D26" s="82">
        <v>636</v>
      </c>
      <c r="E26" s="83">
        <v>2.3676569131114586E-2</v>
      </c>
      <c r="F26" s="82">
        <v>330</v>
      </c>
      <c r="G26" s="83">
        <v>1.4119459181927092E-2</v>
      </c>
      <c r="H26" s="84">
        <v>0.92727272727272725</v>
      </c>
      <c r="I26" s="110">
        <v>1</v>
      </c>
      <c r="J26" s="82">
        <v>638</v>
      </c>
      <c r="K26" s="84">
        <v>-3.1347962382445305E-3</v>
      </c>
      <c r="L26" s="110">
        <v>-2</v>
      </c>
      <c r="M26" s="101"/>
      <c r="N26" s="101"/>
      <c r="O26" s="80">
        <v>15</v>
      </c>
      <c r="P26" s="81" t="s">
        <v>63</v>
      </c>
      <c r="Q26" s="82">
        <v>1274</v>
      </c>
      <c r="R26" s="83">
        <v>2.4879896887083544E-2</v>
      </c>
      <c r="S26" s="82">
        <v>564</v>
      </c>
      <c r="T26" s="83">
        <v>1.3114449146630703E-2</v>
      </c>
      <c r="U26" s="84">
        <v>1.2588652482269502</v>
      </c>
      <c r="V26" s="110">
        <v>1</v>
      </c>
    </row>
    <row r="27" spans="2:22" ht="14.45" customHeight="1" thickBot="1" x14ac:dyDescent="0.25">
      <c r="B27" s="86">
        <v>16</v>
      </c>
      <c r="C27" s="87" t="s">
        <v>40</v>
      </c>
      <c r="D27" s="88">
        <v>506</v>
      </c>
      <c r="E27" s="89">
        <v>1.8837018837018837E-2</v>
      </c>
      <c r="F27" s="88">
        <v>303</v>
      </c>
      <c r="G27" s="89">
        <v>1.2964230703405785E-2</v>
      </c>
      <c r="H27" s="90">
        <v>0.66996699669966997</v>
      </c>
      <c r="I27" s="111">
        <v>1</v>
      </c>
      <c r="J27" s="88">
        <v>422</v>
      </c>
      <c r="K27" s="90">
        <v>0.19905213270142186</v>
      </c>
      <c r="L27" s="111">
        <v>1</v>
      </c>
      <c r="M27" s="101"/>
      <c r="N27" s="101"/>
      <c r="O27" s="86">
        <v>16</v>
      </c>
      <c r="P27" s="87" t="s">
        <v>29</v>
      </c>
      <c r="Q27" s="88">
        <v>937</v>
      </c>
      <c r="R27" s="89">
        <v>1.8298636878490801E-2</v>
      </c>
      <c r="S27" s="88">
        <v>668</v>
      </c>
      <c r="T27" s="89">
        <v>1.553271636515835E-2</v>
      </c>
      <c r="U27" s="90">
        <v>0.40269461077844304</v>
      </c>
      <c r="V27" s="111">
        <v>-1</v>
      </c>
    </row>
    <row r="28" spans="2:22" ht="14.45" customHeight="1" thickBot="1" x14ac:dyDescent="0.25">
      <c r="B28" s="80">
        <v>17</v>
      </c>
      <c r="C28" s="81" t="s">
        <v>29</v>
      </c>
      <c r="D28" s="82">
        <v>461</v>
      </c>
      <c r="E28" s="83">
        <v>1.7161789889062615E-2</v>
      </c>
      <c r="F28" s="82">
        <v>394</v>
      </c>
      <c r="G28" s="83">
        <v>1.6857778538422043E-2</v>
      </c>
      <c r="H28" s="84">
        <v>0.17005076142131981</v>
      </c>
      <c r="I28" s="110">
        <v>-2</v>
      </c>
      <c r="J28" s="82">
        <v>476</v>
      </c>
      <c r="K28" s="84">
        <v>-3.1512605042016806E-2</v>
      </c>
      <c r="L28" s="110">
        <v>-1</v>
      </c>
      <c r="M28" s="101"/>
      <c r="N28" s="101"/>
      <c r="O28" s="80">
        <v>17</v>
      </c>
      <c r="P28" s="81" t="s">
        <v>40</v>
      </c>
      <c r="Q28" s="82">
        <v>928</v>
      </c>
      <c r="R28" s="83">
        <v>1.8122876225442331E-2</v>
      </c>
      <c r="S28" s="82">
        <v>530</v>
      </c>
      <c r="T28" s="83">
        <v>1.2323861786727433E-2</v>
      </c>
      <c r="U28" s="84">
        <v>0.75094339622641515</v>
      </c>
      <c r="V28" s="110">
        <v>0</v>
      </c>
    </row>
    <row r="29" spans="2:22" ht="14.45" customHeight="1" thickBot="1" x14ac:dyDescent="0.25">
      <c r="B29" s="86">
        <v>18</v>
      </c>
      <c r="C29" s="87" t="s">
        <v>27</v>
      </c>
      <c r="D29" s="88">
        <v>343</v>
      </c>
      <c r="E29" s="89">
        <v>1.2768967314421859E-2</v>
      </c>
      <c r="F29" s="88">
        <v>199</v>
      </c>
      <c r="G29" s="89">
        <v>8.5144617491014884E-3</v>
      </c>
      <c r="H29" s="90">
        <v>0.72361809045226133</v>
      </c>
      <c r="I29" s="111">
        <v>4</v>
      </c>
      <c r="J29" s="88">
        <v>321</v>
      </c>
      <c r="K29" s="90">
        <v>6.8535825545171347E-2</v>
      </c>
      <c r="L29" s="111">
        <v>0</v>
      </c>
      <c r="M29" s="101"/>
      <c r="N29" s="101"/>
      <c r="O29" s="86">
        <v>18</v>
      </c>
      <c r="P29" s="87" t="s">
        <v>27</v>
      </c>
      <c r="Q29" s="88">
        <v>664</v>
      </c>
      <c r="R29" s="89">
        <v>1.2967230402687185E-2</v>
      </c>
      <c r="S29" s="88">
        <v>370</v>
      </c>
      <c r="T29" s="89">
        <v>8.6034506813002839E-3</v>
      </c>
      <c r="U29" s="90">
        <v>0.79459459459459469</v>
      </c>
      <c r="V29" s="111">
        <v>4</v>
      </c>
    </row>
    <row r="30" spans="2:22" ht="14.45" customHeight="1" thickBot="1" x14ac:dyDescent="0.25">
      <c r="B30" s="80">
        <v>19</v>
      </c>
      <c r="C30" s="81" t="s">
        <v>103</v>
      </c>
      <c r="D30" s="82">
        <v>288</v>
      </c>
      <c r="E30" s="83">
        <v>1.0721465266919812E-2</v>
      </c>
      <c r="F30" s="82">
        <v>109</v>
      </c>
      <c r="G30" s="83">
        <v>4.6637001540304635E-3</v>
      </c>
      <c r="H30" s="84">
        <v>1.6422018348623855</v>
      </c>
      <c r="I30" s="110">
        <v>5</v>
      </c>
      <c r="J30" s="82">
        <v>246</v>
      </c>
      <c r="K30" s="84">
        <v>0.1707317073170731</v>
      </c>
      <c r="L30" s="110">
        <v>2</v>
      </c>
      <c r="O30" s="80">
        <v>19</v>
      </c>
      <c r="P30" s="81" t="s">
        <v>45</v>
      </c>
      <c r="Q30" s="82">
        <v>580</v>
      </c>
      <c r="R30" s="83">
        <v>1.1326797640901456E-2</v>
      </c>
      <c r="S30" s="82">
        <v>488</v>
      </c>
      <c r="T30" s="83">
        <v>1.1347253871552807E-2</v>
      </c>
      <c r="U30" s="84">
        <v>0.18852459016393452</v>
      </c>
      <c r="V30" s="110">
        <v>-1</v>
      </c>
    </row>
    <row r="31" spans="2:22" ht="14.45" customHeight="1" thickBot="1" x14ac:dyDescent="0.25">
      <c r="B31" s="86">
        <v>20</v>
      </c>
      <c r="C31" s="87" t="s">
        <v>26</v>
      </c>
      <c r="D31" s="88">
        <v>282</v>
      </c>
      <c r="E31" s="89">
        <v>1.0498101407192316E-2</v>
      </c>
      <c r="F31" s="88">
        <v>242</v>
      </c>
      <c r="G31" s="89">
        <v>1.0354270066746534E-2</v>
      </c>
      <c r="H31" s="90">
        <v>0.165289256198347</v>
      </c>
      <c r="I31" s="111">
        <v>0</v>
      </c>
      <c r="J31" s="88">
        <v>212</v>
      </c>
      <c r="K31" s="90">
        <v>0.33018867924528306</v>
      </c>
      <c r="L31" s="111">
        <v>2</v>
      </c>
      <c r="O31" s="86">
        <v>20</v>
      </c>
      <c r="P31" s="87" t="s">
        <v>149</v>
      </c>
      <c r="Q31" s="88">
        <v>534</v>
      </c>
      <c r="R31" s="89">
        <v>1.0428465414209272E-2</v>
      </c>
      <c r="S31" s="88">
        <v>224</v>
      </c>
      <c r="T31" s="89">
        <v>5.2085755475980095E-3</v>
      </c>
      <c r="U31" s="90">
        <v>1.3839285714285716</v>
      </c>
      <c r="V31" s="111">
        <v>6</v>
      </c>
    </row>
    <row r="32" spans="2:22" ht="14.45" customHeight="1" thickBot="1" x14ac:dyDescent="0.25">
      <c r="B32" s="91" t="s">
        <v>43</v>
      </c>
      <c r="C32" s="92"/>
      <c r="D32" s="93">
        <f>SUM(D12:D31)</f>
        <v>24890</v>
      </c>
      <c r="E32" s="94">
        <f>D32/D34</f>
        <v>0.92658774476956296</v>
      </c>
      <c r="F32" s="93">
        <f>SUM(F12:F31)</f>
        <v>21827</v>
      </c>
      <c r="G32" s="94">
        <f>F32/F34</f>
        <v>0.93389525928461403</v>
      </c>
      <c r="H32" s="95">
        <f>D32/F32-1</f>
        <v>0.14033078297521429</v>
      </c>
      <c r="I32" s="112"/>
      <c r="J32" s="93">
        <f>SUM(J12:J31)</f>
        <v>22564</v>
      </c>
      <c r="K32" s="94">
        <f>D32/J32-1</f>
        <v>0.10308455947527029</v>
      </c>
      <c r="L32" s="93"/>
      <c r="O32" s="91" t="s">
        <v>43</v>
      </c>
      <c r="P32" s="92"/>
      <c r="Q32" s="93">
        <f>SUM(Q12:Q31)</f>
        <v>47540</v>
      </c>
      <c r="R32" s="94">
        <f>Q32/Q34</f>
        <v>0.92840682732492286</v>
      </c>
      <c r="S32" s="93">
        <f>SUM(S12:S31)</f>
        <v>40002</v>
      </c>
      <c r="T32" s="94">
        <f>S32/S34</f>
        <v>0.93014928149560527</v>
      </c>
      <c r="U32" s="95">
        <f>Q32/S32-1</f>
        <v>0.18844057797110136</v>
      </c>
      <c r="V32" s="112"/>
    </row>
    <row r="33" spans="2:22" ht="14.45" customHeight="1" thickBot="1" x14ac:dyDescent="0.25">
      <c r="B33" s="91" t="s">
        <v>12</v>
      </c>
      <c r="C33" s="92"/>
      <c r="D33" s="93">
        <f>D34-SUM(D12:D31)</f>
        <v>1972</v>
      </c>
      <c r="E33" s="94">
        <f>D33/D34</f>
        <v>7.3412255230437054E-2</v>
      </c>
      <c r="F33" s="93">
        <f>F34-SUM(F12:F31)</f>
        <v>1545</v>
      </c>
      <c r="G33" s="94">
        <f>F33/F34</f>
        <v>6.6104740715385926E-2</v>
      </c>
      <c r="H33" s="95">
        <f>D33/F33-1</f>
        <v>0.27637540453074427</v>
      </c>
      <c r="I33" s="112"/>
      <c r="J33" s="93">
        <f>J34-SUM(J12:J31)</f>
        <v>1780</v>
      </c>
      <c r="K33" s="94">
        <f>D33/J33-1</f>
        <v>0.10786516853932593</v>
      </c>
      <c r="L33" s="93"/>
      <c r="O33" s="91" t="s">
        <v>12</v>
      </c>
      <c r="P33" s="92"/>
      <c r="Q33" s="93">
        <f>Q34-SUM(Q12:Q31)</f>
        <v>3666</v>
      </c>
      <c r="R33" s="94">
        <f>Q33/Q34</f>
        <v>7.1593172675077144E-2</v>
      </c>
      <c r="S33" s="93">
        <f>S34-SUM(S12:S31)</f>
        <v>3004</v>
      </c>
      <c r="T33" s="94">
        <f>S33/S34</f>
        <v>6.985071850439474E-2</v>
      </c>
      <c r="U33" s="95">
        <f>Q33/S33-1</f>
        <v>0.22037283621837545</v>
      </c>
      <c r="V33" s="112"/>
    </row>
    <row r="34" spans="2:22" ht="14.45" customHeight="1" thickBot="1" x14ac:dyDescent="0.25">
      <c r="B34" s="96" t="s">
        <v>35</v>
      </c>
      <c r="C34" s="97"/>
      <c r="D34" s="98">
        <v>26862</v>
      </c>
      <c r="E34" s="99">
        <v>1</v>
      </c>
      <c r="F34" s="98">
        <v>23372</v>
      </c>
      <c r="G34" s="99">
        <v>1</v>
      </c>
      <c r="H34" s="100">
        <v>0.14932397740886527</v>
      </c>
      <c r="I34" s="114"/>
      <c r="J34" s="98">
        <v>24344</v>
      </c>
      <c r="K34" s="100">
        <v>0.10343411107459755</v>
      </c>
      <c r="L34" s="98"/>
      <c r="M34" s="101"/>
      <c r="N34" s="101"/>
      <c r="O34" s="96" t="s">
        <v>35</v>
      </c>
      <c r="P34" s="97"/>
      <c r="Q34" s="98">
        <v>51206</v>
      </c>
      <c r="R34" s="99">
        <v>1</v>
      </c>
      <c r="S34" s="98">
        <v>43006</v>
      </c>
      <c r="T34" s="99">
        <v>1</v>
      </c>
      <c r="U34" s="100">
        <v>0.19067106915314147</v>
      </c>
      <c r="V34" s="114"/>
    </row>
    <row r="35" spans="2:22" ht="14.45" customHeight="1" x14ac:dyDescent="0.2">
      <c r="B35" s="102" t="s">
        <v>71</v>
      </c>
      <c r="O35" s="102" t="s">
        <v>71</v>
      </c>
    </row>
    <row r="36" spans="2:22" x14ac:dyDescent="0.2">
      <c r="B36" s="103" t="s">
        <v>70</v>
      </c>
      <c r="O36" s="103" t="s">
        <v>70</v>
      </c>
    </row>
    <row r="39" spans="2:22" ht="15" customHeight="1" x14ac:dyDescent="0.2">
      <c r="O39" s="135" t="s">
        <v>137</v>
      </c>
      <c r="P39" s="135"/>
      <c r="Q39" s="135"/>
      <c r="R39" s="135"/>
      <c r="S39" s="135"/>
      <c r="T39" s="135"/>
      <c r="U39" s="135"/>
      <c r="V39" s="135"/>
    </row>
    <row r="40" spans="2:22" ht="15" customHeight="1" x14ac:dyDescent="0.2">
      <c r="B40" s="66" t="s">
        <v>135</v>
      </c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101"/>
      <c r="N40" s="104"/>
      <c r="O40" s="135"/>
      <c r="P40" s="135"/>
      <c r="Q40" s="135"/>
      <c r="R40" s="135"/>
      <c r="S40" s="135"/>
      <c r="T40" s="135"/>
      <c r="U40" s="135"/>
      <c r="V40" s="135"/>
    </row>
    <row r="41" spans="2:22" x14ac:dyDescent="0.2">
      <c r="B41" s="67" t="s">
        <v>136</v>
      </c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101"/>
      <c r="N41" s="104"/>
      <c r="O41" s="67" t="s">
        <v>130</v>
      </c>
      <c r="P41" s="67"/>
      <c r="Q41" s="67"/>
      <c r="R41" s="67"/>
      <c r="S41" s="67"/>
      <c r="T41" s="67"/>
      <c r="U41" s="67"/>
      <c r="V41" s="67"/>
    </row>
    <row r="42" spans="2:22" ht="15" customHeight="1" thickBot="1" x14ac:dyDescent="0.25">
      <c r="B42" s="105"/>
      <c r="C42" s="105"/>
      <c r="D42" s="105"/>
      <c r="E42" s="105"/>
      <c r="F42" s="105"/>
      <c r="G42" s="105"/>
      <c r="H42" s="105"/>
      <c r="I42" s="105"/>
      <c r="J42" s="105"/>
      <c r="K42" s="101"/>
      <c r="L42" s="69" t="s">
        <v>4</v>
      </c>
      <c r="M42" s="101"/>
      <c r="N42" s="101"/>
      <c r="O42" s="136"/>
      <c r="P42" s="136"/>
      <c r="Q42" s="136"/>
      <c r="R42" s="136"/>
      <c r="S42" s="136"/>
      <c r="T42" s="136"/>
      <c r="U42" s="136"/>
      <c r="V42" s="69" t="s">
        <v>4</v>
      </c>
    </row>
    <row r="43" spans="2:22" ht="15" customHeight="1" x14ac:dyDescent="0.2">
      <c r="B43" s="70" t="s">
        <v>0</v>
      </c>
      <c r="C43" s="71" t="s">
        <v>42</v>
      </c>
      <c r="D43" s="106" t="s">
        <v>114</v>
      </c>
      <c r="E43" s="17"/>
      <c r="F43" s="17"/>
      <c r="G43" s="17"/>
      <c r="H43" s="17"/>
      <c r="I43" s="72"/>
      <c r="J43" s="17" t="s">
        <v>112</v>
      </c>
      <c r="K43" s="17"/>
      <c r="L43" s="72"/>
      <c r="M43" s="101"/>
      <c r="N43" s="101"/>
      <c r="O43" s="70" t="s">
        <v>0</v>
      </c>
      <c r="P43" s="71" t="s">
        <v>42</v>
      </c>
      <c r="Q43" s="106" t="s">
        <v>122</v>
      </c>
      <c r="R43" s="17"/>
      <c r="S43" s="17"/>
      <c r="T43" s="17"/>
      <c r="U43" s="17"/>
      <c r="V43" s="72"/>
    </row>
    <row r="44" spans="2:22" ht="15" customHeight="1" thickBot="1" x14ac:dyDescent="0.25">
      <c r="B44" s="73"/>
      <c r="C44" s="74"/>
      <c r="D44" s="107" t="s">
        <v>115</v>
      </c>
      <c r="E44" s="108"/>
      <c r="F44" s="108"/>
      <c r="G44" s="108"/>
      <c r="H44" s="108"/>
      <c r="I44" s="109"/>
      <c r="J44" s="108" t="s">
        <v>113</v>
      </c>
      <c r="K44" s="108"/>
      <c r="L44" s="109"/>
      <c r="M44" s="101"/>
      <c r="N44" s="101"/>
      <c r="O44" s="73"/>
      <c r="P44" s="74"/>
      <c r="Q44" s="107" t="s">
        <v>119</v>
      </c>
      <c r="R44" s="108"/>
      <c r="S44" s="108"/>
      <c r="T44" s="108"/>
      <c r="U44" s="108"/>
      <c r="V44" s="109"/>
    </row>
    <row r="45" spans="2:22" ht="15" customHeight="1" x14ac:dyDescent="0.2">
      <c r="B45" s="73"/>
      <c r="C45" s="74"/>
      <c r="D45" s="13">
        <v>2023</v>
      </c>
      <c r="E45" s="14"/>
      <c r="F45" s="13">
        <v>2022</v>
      </c>
      <c r="G45" s="14"/>
      <c r="H45" s="23" t="s">
        <v>5</v>
      </c>
      <c r="I45" s="23" t="s">
        <v>49</v>
      </c>
      <c r="J45" s="23">
        <v>2022</v>
      </c>
      <c r="K45" s="23" t="s">
        <v>116</v>
      </c>
      <c r="L45" s="23" t="s">
        <v>120</v>
      </c>
      <c r="M45" s="101"/>
      <c r="N45" s="101"/>
      <c r="O45" s="73"/>
      <c r="P45" s="74"/>
      <c r="Q45" s="13">
        <v>2023</v>
      </c>
      <c r="R45" s="14"/>
      <c r="S45" s="13">
        <v>2022</v>
      </c>
      <c r="T45" s="14"/>
      <c r="U45" s="23" t="s">
        <v>5</v>
      </c>
      <c r="V45" s="23" t="s">
        <v>65</v>
      </c>
    </row>
    <row r="46" spans="2:22" ht="15" customHeight="1" thickBot="1" x14ac:dyDescent="0.25">
      <c r="B46" s="76" t="s">
        <v>6</v>
      </c>
      <c r="C46" s="77" t="s">
        <v>42</v>
      </c>
      <c r="D46" s="15"/>
      <c r="E46" s="16"/>
      <c r="F46" s="15"/>
      <c r="G46" s="16"/>
      <c r="H46" s="24"/>
      <c r="I46" s="24"/>
      <c r="J46" s="24"/>
      <c r="K46" s="24"/>
      <c r="L46" s="24"/>
      <c r="M46" s="101"/>
      <c r="N46" s="101"/>
      <c r="O46" s="76" t="s">
        <v>6</v>
      </c>
      <c r="P46" s="77" t="s">
        <v>42</v>
      </c>
      <c r="Q46" s="15"/>
      <c r="R46" s="16"/>
      <c r="S46" s="15"/>
      <c r="T46" s="16"/>
      <c r="U46" s="24"/>
      <c r="V46" s="24"/>
    </row>
    <row r="47" spans="2:22" ht="15" customHeight="1" x14ac:dyDescent="0.2">
      <c r="B47" s="76"/>
      <c r="C47" s="77"/>
      <c r="D47" s="3" t="s">
        <v>8</v>
      </c>
      <c r="E47" s="4" t="s">
        <v>2</v>
      </c>
      <c r="F47" s="3" t="s">
        <v>8</v>
      </c>
      <c r="G47" s="4" t="s">
        <v>2</v>
      </c>
      <c r="H47" s="20" t="s">
        <v>9</v>
      </c>
      <c r="I47" s="20" t="s">
        <v>50</v>
      </c>
      <c r="J47" s="20" t="s">
        <v>8</v>
      </c>
      <c r="K47" s="20" t="s">
        <v>117</v>
      </c>
      <c r="L47" s="20" t="s">
        <v>121</v>
      </c>
      <c r="M47" s="101"/>
      <c r="N47" s="101"/>
      <c r="O47" s="76"/>
      <c r="P47" s="77"/>
      <c r="Q47" s="3" t="s">
        <v>8</v>
      </c>
      <c r="R47" s="4" t="s">
        <v>2</v>
      </c>
      <c r="S47" s="3" t="s">
        <v>8</v>
      </c>
      <c r="T47" s="4" t="s">
        <v>2</v>
      </c>
      <c r="U47" s="20" t="s">
        <v>9</v>
      </c>
      <c r="V47" s="20" t="s">
        <v>66</v>
      </c>
    </row>
    <row r="48" spans="2:22" ht="15" customHeight="1" thickBot="1" x14ac:dyDescent="0.25">
      <c r="B48" s="78"/>
      <c r="C48" s="79"/>
      <c r="D48" s="6" t="s">
        <v>10</v>
      </c>
      <c r="E48" s="7" t="s">
        <v>11</v>
      </c>
      <c r="F48" s="6" t="s">
        <v>10</v>
      </c>
      <c r="G48" s="7" t="s">
        <v>11</v>
      </c>
      <c r="H48" s="21"/>
      <c r="I48" s="21"/>
      <c r="J48" s="21" t="s">
        <v>10</v>
      </c>
      <c r="K48" s="21"/>
      <c r="L48" s="21"/>
      <c r="M48" s="101"/>
      <c r="N48" s="101"/>
      <c r="O48" s="78"/>
      <c r="P48" s="79"/>
      <c r="Q48" s="6" t="s">
        <v>10</v>
      </c>
      <c r="R48" s="7" t="s">
        <v>11</v>
      </c>
      <c r="S48" s="6" t="s">
        <v>10</v>
      </c>
      <c r="T48" s="7" t="s">
        <v>11</v>
      </c>
      <c r="U48" s="21"/>
      <c r="V48" s="21"/>
    </row>
    <row r="49" spans="2:22" ht="15" thickBot="1" x14ac:dyDescent="0.25">
      <c r="B49" s="80">
        <v>1</v>
      </c>
      <c r="C49" s="81" t="s">
        <v>39</v>
      </c>
      <c r="D49" s="82">
        <v>1434</v>
      </c>
      <c r="E49" s="83">
        <v>5.3383962474871566E-2</v>
      </c>
      <c r="F49" s="82">
        <v>694</v>
      </c>
      <c r="G49" s="83">
        <v>2.9693650521992129E-2</v>
      </c>
      <c r="H49" s="84">
        <v>1.0662824207492796</v>
      </c>
      <c r="I49" s="110">
        <v>4</v>
      </c>
      <c r="J49" s="82">
        <v>916</v>
      </c>
      <c r="K49" s="84">
        <v>0.56550218340611358</v>
      </c>
      <c r="L49" s="110">
        <v>1</v>
      </c>
      <c r="M49" s="101"/>
      <c r="N49" s="101"/>
      <c r="O49" s="80">
        <v>1</v>
      </c>
      <c r="P49" s="81" t="s">
        <v>52</v>
      </c>
      <c r="Q49" s="82">
        <v>2875</v>
      </c>
      <c r="R49" s="83">
        <v>5.614576416826153E-2</v>
      </c>
      <c r="S49" s="82">
        <v>2794</v>
      </c>
      <c r="T49" s="83">
        <v>6.4967678928521608E-2</v>
      </c>
      <c r="U49" s="84">
        <v>2.8990694345025103E-2</v>
      </c>
      <c r="V49" s="110">
        <v>0</v>
      </c>
    </row>
    <row r="50" spans="2:22" ht="15" thickBot="1" x14ac:dyDescent="0.25">
      <c r="B50" s="86">
        <v>2</v>
      </c>
      <c r="C50" s="87" t="s">
        <v>52</v>
      </c>
      <c r="D50" s="88">
        <v>1328</v>
      </c>
      <c r="E50" s="89">
        <v>4.9437867619685799E-2</v>
      </c>
      <c r="F50" s="88">
        <v>1364</v>
      </c>
      <c r="G50" s="89">
        <v>5.836043128529865E-2</v>
      </c>
      <c r="H50" s="90">
        <v>-2.6392961876832821E-2</v>
      </c>
      <c r="I50" s="111">
        <v>-1</v>
      </c>
      <c r="J50" s="88">
        <v>1547</v>
      </c>
      <c r="K50" s="90">
        <v>-0.14156431803490632</v>
      </c>
      <c r="L50" s="111">
        <v>-1</v>
      </c>
      <c r="M50" s="101"/>
      <c r="N50" s="101"/>
      <c r="O50" s="86">
        <v>2</v>
      </c>
      <c r="P50" s="87" t="s">
        <v>39</v>
      </c>
      <c r="Q50" s="88">
        <v>2350</v>
      </c>
      <c r="R50" s="89">
        <v>4.5893059407100728E-2</v>
      </c>
      <c r="S50" s="88">
        <v>1129</v>
      </c>
      <c r="T50" s="89">
        <v>2.6252150862670326E-2</v>
      </c>
      <c r="U50" s="90">
        <v>1.0814880425155002</v>
      </c>
      <c r="V50" s="111">
        <v>3</v>
      </c>
    </row>
    <row r="51" spans="2:22" ht="15" thickBot="1" x14ac:dyDescent="0.25">
      <c r="B51" s="80">
        <v>3</v>
      </c>
      <c r="C51" s="81" t="s">
        <v>36</v>
      </c>
      <c r="D51" s="82">
        <v>778</v>
      </c>
      <c r="E51" s="83">
        <v>2.8962847144665325E-2</v>
      </c>
      <c r="F51" s="82">
        <v>738</v>
      </c>
      <c r="G51" s="83">
        <v>3.1576245079582406E-2</v>
      </c>
      <c r="H51" s="84">
        <v>5.4200542005420127E-2</v>
      </c>
      <c r="I51" s="110">
        <v>1</v>
      </c>
      <c r="J51" s="82">
        <v>576</v>
      </c>
      <c r="K51" s="84">
        <v>0.35069444444444442</v>
      </c>
      <c r="L51" s="110">
        <v>1</v>
      </c>
      <c r="M51" s="101"/>
      <c r="N51" s="101"/>
      <c r="O51" s="80">
        <v>3</v>
      </c>
      <c r="P51" s="81" t="s">
        <v>90</v>
      </c>
      <c r="Q51" s="82">
        <v>1679</v>
      </c>
      <c r="R51" s="83">
        <v>3.2789126274264738E-2</v>
      </c>
      <c r="S51" s="82">
        <v>394</v>
      </c>
      <c r="T51" s="83">
        <v>9.1615123471143565E-3</v>
      </c>
      <c r="U51" s="84">
        <v>3.2614213197969546</v>
      </c>
      <c r="V51" s="110">
        <v>25</v>
      </c>
    </row>
    <row r="52" spans="2:22" ht="15" thickBot="1" x14ac:dyDescent="0.25">
      <c r="B52" s="86">
        <v>4</v>
      </c>
      <c r="C52" s="87" t="s">
        <v>90</v>
      </c>
      <c r="D52" s="88">
        <v>770</v>
      </c>
      <c r="E52" s="89">
        <v>2.8665028665028666E-2</v>
      </c>
      <c r="F52" s="88">
        <v>187</v>
      </c>
      <c r="G52" s="89">
        <v>8.0010268697586848E-3</v>
      </c>
      <c r="H52" s="90">
        <v>3.117647058823529</v>
      </c>
      <c r="I52" s="111">
        <v>27</v>
      </c>
      <c r="J52" s="88">
        <v>909</v>
      </c>
      <c r="K52" s="90">
        <v>-0.15291529152915295</v>
      </c>
      <c r="L52" s="111">
        <v>-1</v>
      </c>
      <c r="M52" s="101"/>
      <c r="N52" s="101"/>
      <c r="O52" s="86">
        <v>4</v>
      </c>
      <c r="P52" s="87" t="s">
        <v>36</v>
      </c>
      <c r="Q52" s="88">
        <v>1354</v>
      </c>
      <c r="R52" s="89">
        <v>2.6442213803069953E-2</v>
      </c>
      <c r="S52" s="88">
        <v>1530</v>
      </c>
      <c r="T52" s="89">
        <v>3.5576431195647122E-2</v>
      </c>
      <c r="U52" s="90">
        <v>-0.11503267973856213</v>
      </c>
      <c r="V52" s="111">
        <v>-1</v>
      </c>
    </row>
    <row r="53" spans="2:22" ht="15" thickBot="1" x14ac:dyDescent="0.25">
      <c r="B53" s="80">
        <v>5</v>
      </c>
      <c r="C53" s="81" t="s">
        <v>54</v>
      </c>
      <c r="D53" s="82">
        <v>707</v>
      </c>
      <c r="E53" s="83">
        <v>2.6319708137889957E-2</v>
      </c>
      <c r="F53" s="82">
        <v>286</v>
      </c>
      <c r="G53" s="83">
        <v>1.2236864624336813E-2</v>
      </c>
      <c r="H53" s="84">
        <v>1.4720279720279721</v>
      </c>
      <c r="I53" s="110">
        <v>12</v>
      </c>
      <c r="J53" s="82">
        <v>326</v>
      </c>
      <c r="K53" s="84">
        <v>1.1687116564417179</v>
      </c>
      <c r="L53" s="110">
        <v>12</v>
      </c>
      <c r="M53" s="101"/>
      <c r="N53" s="101"/>
      <c r="O53" s="80">
        <v>5</v>
      </c>
      <c r="P53" s="81" t="s">
        <v>54</v>
      </c>
      <c r="Q53" s="82">
        <v>1033</v>
      </c>
      <c r="R53" s="83">
        <v>2.0173417177674492E-2</v>
      </c>
      <c r="S53" s="82">
        <v>508</v>
      </c>
      <c r="T53" s="83">
        <v>1.18123052597312E-2</v>
      </c>
      <c r="U53" s="84">
        <v>1.0334645669291338</v>
      </c>
      <c r="V53" s="110">
        <v>13</v>
      </c>
    </row>
    <row r="54" spans="2:22" ht="15" thickBot="1" x14ac:dyDescent="0.25">
      <c r="B54" s="86">
        <v>6</v>
      </c>
      <c r="C54" s="87" t="s">
        <v>44</v>
      </c>
      <c r="D54" s="88">
        <v>512</v>
      </c>
      <c r="E54" s="89">
        <v>1.9060382696746331E-2</v>
      </c>
      <c r="F54" s="88">
        <v>294</v>
      </c>
      <c r="G54" s="89">
        <v>1.2579154543898682E-2</v>
      </c>
      <c r="H54" s="90">
        <v>0.74149659863945572</v>
      </c>
      <c r="I54" s="111">
        <v>8</v>
      </c>
      <c r="J54" s="88">
        <v>450</v>
      </c>
      <c r="K54" s="90">
        <v>0.13777777777777778</v>
      </c>
      <c r="L54" s="111">
        <v>1</v>
      </c>
      <c r="M54" s="101"/>
      <c r="N54" s="101"/>
      <c r="O54" s="86">
        <v>6</v>
      </c>
      <c r="P54" s="87" t="s">
        <v>44</v>
      </c>
      <c r="Q54" s="88">
        <v>962</v>
      </c>
      <c r="R54" s="89">
        <v>1.8786860914736553E-2</v>
      </c>
      <c r="S54" s="88">
        <v>560</v>
      </c>
      <c r="T54" s="89">
        <v>1.3021438868995023E-2</v>
      </c>
      <c r="U54" s="90">
        <v>0.71785714285714275</v>
      </c>
      <c r="V54" s="111">
        <v>8</v>
      </c>
    </row>
    <row r="55" spans="2:22" ht="15" thickBot="1" x14ac:dyDescent="0.25">
      <c r="B55" s="80">
        <v>7</v>
      </c>
      <c r="C55" s="81" t="s">
        <v>93</v>
      </c>
      <c r="D55" s="82">
        <v>498</v>
      </c>
      <c r="E55" s="83">
        <v>1.8539200357382175E-2</v>
      </c>
      <c r="F55" s="82">
        <v>423</v>
      </c>
      <c r="G55" s="83">
        <v>1.8098579496833817E-2</v>
      </c>
      <c r="H55" s="84">
        <v>0.17730496453900702</v>
      </c>
      <c r="I55" s="110">
        <v>2</v>
      </c>
      <c r="J55" s="82">
        <v>368</v>
      </c>
      <c r="K55" s="84">
        <v>0.35326086956521729</v>
      </c>
      <c r="L55" s="110">
        <v>5</v>
      </c>
      <c r="M55" s="101"/>
      <c r="N55" s="101"/>
      <c r="O55" s="80">
        <v>7</v>
      </c>
      <c r="P55" s="81" t="s">
        <v>60</v>
      </c>
      <c r="Q55" s="82">
        <v>926</v>
      </c>
      <c r="R55" s="83">
        <v>1.808381830254267E-2</v>
      </c>
      <c r="S55" s="82">
        <v>1830</v>
      </c>
      <c r="T55" s="83">
        <v>4.2552202018323028E-2</v>
      </c>
      <c r="U55" s="84">
        <v>-0.4939890710382514</v>
      </c>
      <c r="V55" s="110">
        <v>-5</v>
      </c>
    </row>
    <row r="56" spans="2:22" ht="15" thickBot="1" x14ac:dyDescent="0.25">
      <c r="B56" s="86">
        <v>8</v>
      </c>
      <c r="C56" s="87" t="s">
        <v>53</v>
      </c>
      <c r="D56" s="88">
        <v>476</v>
      </c>
      <c r="E56" s="89">
        <v>1.7720199538381356E-2</v>
      </c>
      <c r="F56" s="88">
        <v>742</v>
      </c>
      <c r="G56" s="89">
        <v>3.1747390039363339E-2</v>
      </c>
      <c r="H56" s="90">
        <v>-0.35849056603773588</v>
      </c>
      <c r="I56" s="111">
        <v>-5</v>
      </c>
      <c r="J56" s="88">
        <v>253</v>
      </c>
      <c r="K56" s="90">
        <v>0.88142292490118579</v>
      </c>
      <c r="L56" s="111">
        <v>18</v>
      </c>
      <c r="M56" s="101"/>
      <c r="N56" s="101"/>
      <c r="O56" s="86">
        <v>8</v>
      </c>
      <c r="P56" s="87" t="s">
        <v>93</v>
      </c>
      <c r="Q56" s="88">
        <v>866</v>
      </c>
      <c r="R56" s="89">
        <v>1.6912080615552865E-2</v>
      </c>
      <c r="S56" s="88">
        <v>567</v>
      </c>
      <c r="T56" s="89">
        <v>1.3184206854857461E-2</v>
      </c>
      <c r="U56" s="90">
        <v>0.52733686067019403</v>
      </c>
      <c r="V56" s="111">
        <v>5</v>
      </c>
    </row>
    <row r="57" spans="2:22" ht="15" thickBot="1" x14ac:dyDescent="0.25">
      <c r="B57" s="80">
        <v>9</v>
      </c>
      <c r="C57" s="81" t="s">
        <v>38</v>
      </c>
      <c r="D57" s="82">
        <v>473</v>
      </c>
      <c r="E57" s="83">
        <v>1.7608517608517608E-2</v>
      </c>
      <c r="F57" s="82">
        <v>343</v>
      </c>
      <c r="G57" s="83">
        <v>1.4675680301215129E-2</v>
      </c>
      <c r="H57" s="84">
        <v>0.37900874635568504</v>
      </c>
      <c r="I57" s="110">
        <v>3</v>
      </c>
      <c r="J57" s="82">
        <v>300</v>
      </c>
      <c r="K57" s="84">
        <v>0.57666666666666666</v>
      </c>
      <c r="L57" s="110">
        <v>12</v>
      </c>
      <c r="M57" s="101"/>
      <c r="N57" s="101"/>
      <c r="O57" s="80">
        <v>9</v>
      </c>
      <c r="P57" s="81" t="s">
        <v>101</v>
      </c>
      <c r="Q57" s="82">
        <v>857</v>
      </c>
      <c r="R57" s="83">
        <v>1.6736319962504395E-2</v>
      </c>
      <c r="S57" s="82">
        <v>928</v>
      </c>
      <c r="T57" s="83">
        <v>2.1578384411477469E-2</v>
      </c>
      <c r="U57" s="84">
        <v>-7.6508620689655138E-2</v>
      </c>
      <c r="V57" s="110">
        <v>-2</v>
      </c>
    </row>
    <row r="58" spans="2:22" ht="15" thickBot="1" x14ac:dyDescent="0.25">
      <c r="B58" s="86">
        <v>10</v>
      </c>
      <c r="C58" s="87" t="s">
        <v>101</v>
      </c>
      <c r="D58" s="88">
        <v>464</v>
      </c>
      <c r="E58" s="89">
        <v>1.7273471818926363E-2</v>
      </c>
      <c r="F58" s="88">
        <v>620</v>
      </c>
      <c r="G58" s="89">
        <v>2.6527468766044841E-2</v>
      </c>
      <c r="H58" s="90">
        <v>-0.25161290322580643</v>
      </c>
      <c r="I58" s="111">
        <v>-4</v>
      </c>
      <c r="J58" s="88">
        <v>393</v>
      </c>
      <c r="K58" s="90">
        <v>0.18066157760814239</v>
      </c>
      <c r="L58" s="111">
        <v>0</v>
      </c>
      <c r="M58" s="101"/>
      <c r="N58" s="101"/>
      <c r="O58" s="86">
        <v>10</v>
      </c>
      <c r="P58" s="87" t="s">
        <v>37</v>
      </c>
      <c r="Q58" s="88">
        <v>839</v>
      </c>
      <c r="R58" s="89">
        <v>1.6384798656407452E-2</v>
      </c>
      <c r="S58" s="88">
        <v>516</v>
      </c>
      <c r="T58" s="89">
        <v>1.1998325815002557E-2</v>
      </c>
      <c r="U58" s="90">
        <v>0.62596899224806202</v>
      </c>
      <c r="V58" s="111">
        <v>7</v>
      </c>
    </row>
    <row r="59" spans="2:22" ht="15" thickBot="1" x14ac:dyDescent="0.25">
      <c r="B59" s="80">
        <v>11</v>
      </c>
      <c r="C59" s="81" t="s">
        <v>97</v>
      </c>
      <c r="D59" s="82">
        <v>454</v>
      </c>
      <c r="E59" s="83">
        <v>1.6901198719380537E-2</v>
      </c>
      <c r="F59" s="82">
        <v>503</v>
      </c>
      <c r="G59" s="83">
        <v>2.1521478692452509E-2</v>
      </c>
      <c r="H59" s="84">
        <v>-9.741550695825052E-2</v>
      </c>
      <c r="I59" s="110">
        <v>-4</v>
      </c>
      <c r="J59" s="82">
        <v>349</v>
      </c>
      <c r="K59" s="84">
        <v>0.30085959885386826</v>
      </c>
      <c r="L59" s="110">
        <v>4</v>
      </c>
      <c r="M59" s="101"/>
      <c r="N59" s="101"/>
      <c r="O59" s="80">
        <v>11</v>
      </c>
      <c r="P59" s="81" t="s">
        <v>97</v>
      </c>
      <c r="Q59" s="82">
        <v>803</v>
      </c>
      <c r="R59" s="83">
        <v>1.5681756044213568E-2</v>
      </c>
      <c r="S59" s="82">
        <v>1144</v>
      </c>
      <c r="T59" s="83">
        <v>2.6600939403804119E-2</v>
      </c>
      <c r="U59" s="84">
        <v>-0.29807692307692313</v>
      </c>
      <c r="V59" s="110">
        <v>-7</v>
      </c>
    </row>
    <row r="60" spans="2:22" ht="15" thickBot="1" x14ac:dyDescent="0.25">
      <c r="B60" s="86">
        <v>12</v>
      </c>
      <c r="C60" s="87" t="s">
        <v>60</v>
      </c>
      <c r="D60" s="88">
        <v>408</v>
      </c>
      <c r="E60" s="89">
        <v>1.5188742461469734E-2</v>
      </c>
      <c r="F60" s="88">
        <v>1066</v>
      </c>
      <c r="G60" s="89">
        <v>4.5610131781619032E-2</v>
      </c>
      <c r="H60" s="90">
        <v>-0.61726078799249529</v>
      </c>
      <c r="I60" s="111">
        <v>-10</v>
      </c>
      <c r="J60" s="88">
        <v>518</v>
      </c>
      <c r="K60" s="90">
        <v>-0.21235521235521237</v>
      </c>
      <c r="L60" s="111">
        <v>-7</v>
      </c>
      <c r="M60" s="101"/>
      <c r="N60" s="101"/>
      <c r="O60" s="86">
        <v>12</v>
      </c>
      <c r="P60" s="87" t="s">
        <v>38</v>
      </c>
      <c r="Q60" s="88">
        <v>773</v>
      </c>
      <c r="R60" s="89">
        <v>1.5095887200718666E-2</v>
      </c>
      <c r="S60" s="88">
        <v>550</v>
      </c>
      <c r="T60" s="89">
        <v>1.2788913174905827E-2</v>
      </c>
      <c r="U60" s="90">
        <v>0.40545454545454551</v>
      </c>
      <c r="V60" s="111">
        <v>3</v>
      </c>
    </row>
    <row r="61" spans="2:22" ht="15" thickBot="1" x14ac:dyDescent="0.25">
      <c r="B61" s="80">
        <v>13</v>
      </c>
      <c r="C61" s="81" t="s">
        <v>41</v>
      </c>
      <c r="D61" s="82">
        <v>383</v>
      </c>
      <c r="E61" s="83">
        <v>1.4258059712605168E-2</v>
      </c>
      <c r="F61" s="82">
        <v>465</v>
      </c>
      <c r="G61" s="83">
        <v>1.9895601574533631E-2</v>
      </c>
      <c r="H61" s="84">
        <v>-0.17634408602150542</v>
      </c>
      <c r="I61" s="110">
        <v>-5</v>
      </c>
      <c r="J61" s="82">
        <v>335</v>
      </c>
      <c r="K61" s="84">
        <v>0.14328358208955216</v>
      </c>
      <c r="L61" s="110">
        <v>3</v>
      </c>
      <c r="M61" s="101"/>
      <c r="N61" s="101"/>
      <c r="O61" s="80">
        <v>13</v>
      </c>
      <c r="P61" s="81" t="s">
        <v>62</v>
      </c>
      <c r="Q61" s="82">
        <v>744</v>
      </c>
      <c r="R61" s="83">
        <v>1.4529547318673593E-2</v>
      </c>
      <c r="S61" s="82">
        <v>229</v>
      </c>
      <c r="T61" s="83">
        <v>5.3248383946426078E-3</v>
      </c>
      <c r="U61" s="84">
        <v>2.2489082969432315</v>
      </c>
      <c r="V61" s="110">
        <v>45</v>
      </c>
    </row>
    <row r="62" spans="2:22" ht="15" thickBot="1" x14ac:dyDescent="0.25">
      <c r="B62" s="86">
        <v>14</v>
      </c>
      <c r="C62" s="87" t="s">
        <v>106</v>
      </c>
      <c r="D62" s="88">
        <v>374</v>
      </c>
      <c r="E62" s="89">
        <v>1.3923013923013924E-2</v>
      </c>
      <c r="F62" s="88">
        <v>0</v>
      </c>
      <c r="G62" s="89">
        <v>0</v>
      </c>
      <c r="H62" s="90"/>
      <c r="I62" s="111"/>
      <c r="J62" s="88">
        <v>350</v>
      </c>
      <c r="K62" s="90">
        <v>6.8571428571428505E-2</v>
      </c>
      <c r="L62" s="111">
        <v>0</v>
      </c>
      <c r="M62" s="101"/>
      <c r="N62" s="101"/>
      <c r="O62" s="86">
        <v>14</v>
      </c>
      <c r="P62" s="87" t="s">
        <v>53</v>
      </c>
      <c r="Q62" s="88">
        <v>729</v>
      </c>
      <c r="R62" s="89">
        <v>1.4236612896926142E-2</v>
      </c>
      <c r="S62" s="88">
        <v>1047</v>
      </c>
      <c r="T62" s="89">
        <v>2.4345440171138912E-2</v>
      </c>
      <c r="U62" s="90">
        <v>-0.30372492836676213</v>
      </c>
      <c r="V62" s="111">
        <v>-8</v>
      </c>
    </row>
    <row r="63" spans="2:22" ht="15" thickBot="1" x14ac:dyDescent="0.25">
      <c r="B63" s="80">
        <v>15</v>
      </c>
      <c r="C63" s="81" t="s">
        <v>37</v>
      </c>
      <c r="D63" s="82">
        <v>347</v>
      </c>
      <c r="E63" s="83">
        <v>1.291787655424019E-2</v>
      </c>
      <c r="F63" s="82">
        <v>238</v>
      </c>
      <c r="G63" s="83">
        <v>1.0183125106965599E-2</v>
      </c>
      <c r="H63" s="84">
        <v>0.45798319327731085</v>
      </c>
      <c r="I63" s="110">
        <v>6</v>
      </c>
      <c r="J63" s="82">
        <v>492</v>
      </c>
      <c r="K63" s="84">
        <v>-0.29471544715447151</v>
      </c>
      <c r="L63" s="110">
        <v>-9</v>
      </c>
      <c r="M63" s="101"/>
      <c r="N63" s="101"/>
      <c r="O63" s="80">
        <v>15</v>
      </c>
      <c r="P63" s="81" t="s">
        <v>106</v>
      </c>
      <c r="Q63" s="82">
        <v>724</v>
      </c>
      <c r="R63" s="83">
        <v>1.4138968089676992E-2</v>
      </c>
      <c r="S63" s="82">
        <v>0</v>
      </c>
      <c r="T63" s="83">
        <v>0</v>
      </c>
      <c r="U63" s="84"/>
      <c r="V63" s="110"/>
    </row>
    <row r="64" spans="2:22" ht="15" thickBot="1" x14ac:dyDescent="0.25">
      <c r="B64" s="86">
        <v>16</v>
      </c>
      <c r="C64" s="87" t="s">
        <v>94</v>
      </c>
      <c r="D64" s="88">
        <v>343</v>
      </c>
      <c r="E64" s="89">
        <v>1.2768967314421859E-2</v>
      </c>
      <c r="F64" s="88">
        <v>252</v>
      </c>
      <c r="G64" s="89">
        <v>1.0782132466198871E-2</v>
      </c>
      <c r="H64" s="90">
        <v>0.36111111111111116</v>
      </c>
      <c r="I64" s="111">
        <v>3</v>
      </c>
      <c r="J64" s="88">
        <v>296</v>
      </c>
      <c r="K64" s="90">
        <v>0.15878378378378377</v>
      </c>
      <c r="L64" s="111">
        <v>6</v>
      </c>
      <c r="M64" s="101"/>
      <c r="N64" s="101"/>
      <c r="O64" s="86">
        <v>16</v>
      </c>
      <c r="P64" s="87" t="s">
        <v>41</v>
      </c>
      <c r="Q64" s="88">
        <v>718</v>
      </c>
      <c r="R64" s="89">
        <v>1.402179432097801E-2</v>
      </c>
      <c r="S64" s="88">
        <v>868</v>
      </c>
      <c r="T64" s="89">
        <v>2.0183230246942286E-2</v>
      </c>
      <c r="U64" s="90">
        <v>-0.17281105990783407</v>
      </c>
      <c r="V64" s="111">
        <v>-8</v>
      </c>
    </row>
    <row r="65" spans="2:22" ht="15" thickBot="1" x14ac:dyDescent="0.25">
      <c r="B65" s="80">
        <v>17</v>
      </c>
      <c r="C65" s="81" t="s">
        <v>95</v>
      </c>
      <c r="D65" s="82">
        <v>336</v>
      </c>
      <c r="E65" s="83">
        <v>1.2508376144739781E-2</v>
      </c>
      <c r="F65" s="82">
        <v>166</v>
      </c>
      <c r="G65" s="83">
        <v>7.1025158309087795E-3</v>
      </c>
      <c r="H65" s="84">
        <v>1.0240963855421685</v>
      </c>
      <c r="I65" s="110">
        <v>22</v>
      </c>
      <c r="J65" s="82">
        <v>190</v>
      </c>
      <c r="K65" s="84">
        <v>0.76842105263157889</v>
      </c>
      <c r="L65" s="110">
        <v>20</v>
      </c>
      <c r="M65" s="101"/>
      <c r="N65" s="101"/>
      <c r="O65" s="80">
        <v>17</v>
      </c>
      <c r="P65" s="81" t="s">
        <v>72</v>
      </c>
      <c r="Q65" s="82">
        <v>717</v>
      </c>
      <c r="R65" s="83">
        <v>1.400226535952818E-2</v>
      </c>
      <c r="S65" s="82">
        <v>402</v>
      </c>
      <c r="T65" s="83">
        <v>9.3475329023857134E-3</v>
      </c>
      <c r="U65" s="84">
        <v>0.78358208955223874</v>
      </c>
      <c r="V65" s="110">
        <v>10</v>
      </c>
    </row>
    <row r="66" spans="2:22" ht="15" thickBot="1" x14ac:dyDescent="0.25">
      <c r="B66" s="86">
        <v>18</v>
      </c>
      <c r="C66" s="87" t="s">
        <v>72</v>
      </c>
      <c r="D66" s="88">
        <v>313</v>
      </c>
      <c r="E66" s="89">
        <v>1.165214801578438E-2</v>
      </c>
      <c r="F66" s="88">
        <v>219</v>
      </c>
      <c r="G66" s="89">
        <v>9.3701865480061604E-3</v>
      </c>
      <c r="H66" s="90">
        <v>0.42922374429223753</v>
      </c>
      <c r="I66" s="111">
        <v>5</v>
      </c>
      <c r="J66" s="88">
        <v>404</v>
      </c>
      <c r="K66" s="90">
        <v>-0.22524752475247523</v>
      </c>
      <c r="L66" s="111">
        <v>-9</v>
      </c>
      <c r="M66" s="101"/>
      <c r="N66" s="101"/>
      <c r="O66" s="86">
        <v>18</v>
      </c>
      <c r="P66" s="87" t="s">
        <v>94</v>
      </c>
      <c r="Q66" s="88">
        <v>639</v>
      </c>
      <c r="R66" s="89">
        <v>1.2479006366441432E-2</v>
      </c>
      <c r="S66" s="88">
        <v>410</v>
      </c>
      <c r="T66" s="89">
        <v>9.5335534576570704E-3</v>
      </c>
      <c r="U66" s="90">
        <v>0.55853658536585371</v>
      </c>
      <c r="V66" s="111">
        <v>7</v>
      </c>
    </row>
    <row r="67" spans="2:22" ht="15" thickBot="1" x14ac:dyDescent="0.25">
      <c r="B67" s="80">
        <v>19</v>
      </c>
      <c r="C67" s="81" t="s">
        <v>62</v>
      </c>
      <c r="D67" s="82">
        <v>294</v>
      </c>
      <c r="E67" s="83">
        <v>1.0944829126647309E-2</v>
      </c>
      <c r="F67" s="82">
        <v>123</v>
      </c>
      <c r="G67" s="83">
        <v>5.2627075132637346E-3</v>
      </c>
      <c r="H67" s="84">
        <v>1.3902439024390243</v>
      </c>
      <c r="I67" s="110">
        <v>39</v>
      </c>
      <c r="J67" s="82">
        <v>450</v>
      </c>
      <c r="K67" s="84">
        <v>-0.34666666666666668</v>
      </c>
      <c r="L67" s="110">
        <v>-12</v>
      </c>
      <c r="O67" s="80">
        <v>19</v>
      </c>
      <c r="P67" s="81" t="s">
        <v>107</v>
      </c>
      <c r="Q67" s="82">
        <v>627</v>
      </c>
      <c r="R67" s="83">
        <v>1.2244658829043471E-2</v>
      </c>
      <c r="S67" s="82">
        <v>158</v>
      </c>
      <c r="T67" s="83">
        <v>3.6739059666093103E-3</v>
      </c>
      <c r="U67" s="84">
        <v>2.9683544303797467</v>
      </c>
      <c r="V67" s="110">
        <v>62</v>
      </c>
    </row>
    <row r="68" spans="2:22" ht="15" thickBot="1" x14ac:dyDescent="0.25">
      <c r="B68" s="86">
        <v>20</v>
      </c>
      <c r="C68" s="87" t="s">
        <v>150</v>
      </c>
      <c r="D68" s="88">
        <v>273</v>
      </c>
      <c r="E68" s="89">
        <v>1.0163055617601072E-2</v>
      </c>
      <c r="F68" s="88">
        <v>193</v>
      </c>
      <c r="G68" s="89">
        <v>8.2577443094300866E-3</v>
      </c>
      <c r="H68" s="90">
        <v>0.41450777202072531</v>
      </c>
      <c r="I68" s="111">
        <v>9</v>
      </c>
      <c r="J68" s="88">
        <v>213</v>
      </c>
      <c r="K68" s="90">
        <v>0.28169014084507049</v>
      </c>
      <c r="L68" s="111">
        <v>9</v>
      </c>
      <c r="O68" s="86">
        <v>20</v>
      </c>
      <c r="P68" s="87" t="s">
        <v>151</v>
      </c>
      <c r="Q68" s="88">
        <v>597</v>
      </c>
      <c r="R68" s="89">
        <v>1.1658789985548569E-2</v>
      </c>
      <c r="S68" s="88">
        <v>414</v>
      </c>
      <c r="T68" s="89">
        <v>9.6265637352927497E-3</v>
      </c>
      <c r="U68" s="90">
        <v>0.44202898550724634</v>
      </c>
      <c r="V68" s="111">
        <v>3</v>
      </c>
    </row>
    <row r="69" spans="2:22" ht="15" thickBot="1" x14ac:dyDescent="0.25">
      <c r="B69" s="91" t="s">
        <v>43</v>
      </c>
      <c r="C69" s="92"/>
      <c r="D69" s="93">
        <f>SUM(D49:D68)</f>
        <v>10965</v>
      </c>
      <c r="E69" s="94">
        <f>D69/D71</f>
        <v>0.40819745365199911</v>
      </c>
      <c r="F69" s="93">
        <f>SUM(F49:F68)</f>
        <v>8916</v>
      </c>
      <c r="G69" s="94">
        <f>F69/F71</f>
        <v>0.3814821153517029</v>
      </c>
      <c r="H69" s="95">
        <f>D69/F69-1</f>
        <v>0.22981157469717362</v>
      </c>
      <c r="I69" s="112"/>
      <c r="J69" s="93">
        <f>SUM(J49:J68)</f>
        <v>9635</v>
      </c>
      <c r="K69" s="94">
        <f>D69/J69-1</f>
        <v>0.13803840166061243</v>
      </c>
      <c r="L69" s="93"/>
      <c r="O69" s="91" t="s">
        <v>43</v>
      </c>
      <c r="P69" s="92"/>
      <c r="Q69" s="93">
        <f>SUM(Q49:Q68)</f>
        <v>20812</v>
      </c>
      <c r="R69" s="94">
        <f>Q69/Q71</f>
        <v>0.40643674569386401</v>
      </c>
      <c r="S69" s="93">
        <f>SUM(S49:S68)</f>
        <v>15978</v>
      </c>
      <c r="T69" s="94">
        <f>S69/S71</f>
        <v>0.37152955401571874</v>
      </c>
      <c r="U69" s="95">
        <f>Q69/S69-1</f>
        <v>0.30254099386656663</v>
      </c>
      <c r="V69" s="112"/>
    </row>
    <row r="70" spans="2:22" ht="15" thickBot="1" x14ac:dyDescent="0.25">
      <c r="B70" s="91" t="s">
        <v>12</v>
      </c>
      <c r="C70" s="92"/>
      <c r="D70" s="93">
        <f>D71-SUM(D49:D68)</f>
        <v>15897</v>
      </c>
      <c r="E70" s="94">
        <f>D70/D71</f>
        <v>0.59180254634800089</v>
      </c>
      <c r="F70" s="93">
        <f>F71-SUM(F49:F68)</f>
        <v>14456</v>
      </c>
      <c r="G70" s="94">
        <f>F70/F71</f>
        <v>0.61851788464829716</v>
      </c>
      <c r="H70" s="95">
        <f>D70/F70-1</f>
        <v>9.9681793027116772E-2</v>
      </c>
      <c r="I70" s="112"/>
      <c r="J70" s="93">
        <f>J71-SUM(J49:J68)</f>
        <v>14709</v>
      </c>
      <c r="K70" s="94">
        <f>D70/J70-1</f>
        <v>8.0766877421986516E-2</v>
      </c>
      <c r="L70" s="137"/>
      <c r="O70" s="91" t="s">
        <v>12</v>
      </c>
      <c r="P70" s="92"/>
      <c r="Q70" s="93">
        <f>Q71-SUM(Q49:Q68)</f>
        <v>30394</v>
      </c>
      <c r="R70" s="94">
        <f>Q70/Q71</f>
        <v>0.59356325430613599</v>
      </c>
      <c r="S70" s="93">
        <f>S71-SUM(S49:S68)</f>
        <v>27028</v>
      </c>
      <c r="T70" s="94">
        <f>S70/S71</f>
        <v>0.62847044598428126</v>
      </c>
      <c r="U70" s="95">
        <f>Q70/S70-1</f>
        <v>0.12453751664940071</v>
      </c>
      <c r="V70" s="112"/>
    </row>
    <row r="71" spans="2:22" ht="15" thickBot="1" x14ac:dyDescent="0.25">
      <c r="B71" s="96" t="s">
        <v>35</v>
      </c>
      <c r="C71" s="97"/>
      <c r="D71" s="98">
        <v>26862</v>
      </c>
      <c r="E71" s="99">
        <v>1</v>
      </c>
      <c r="F71" s="98">
        <v>23372</v>
      </c>
      <c r="G71" s="99">
        <v>1</v>
      </c>
      <c r="H71" s="100">
        <v>0.14932397740886527</v>
      </c>
      <c r="I71" s="114"/>
      <c r="J71" s="98">
        <v>24344</v>
      </c>
      <c r="K71" s="100">
        <v>0.10343411107459755</v>
      </c>
      <c r="L71" s="98"/>
      <c r="M71" s="101"/>
      <c r="O71" s="96" t="s">
        <v>35</v>
      </c>
      <c r="P71" s="97"/>
      <c r="Q71" s="98">
        <v>51206</v>
      </c>
      <c r="R71" s="99">
        <v>1</v>
      </c>
      <c r="S71" s="98">
        <v>43006</v>
      </c>
      <c r="T71" s="99">
        <v>1</v>
      </c>
      <c r="U71" s="100">
        <v>0.19067106915314147</v>
      </c>
      <c r="V71" s="114"/>
    </row>
    <row r="72" spans="2:22" x14ac:dyDescent="0.2">
      <c r="B72" s="102" t="s">
        <v>71</v>
      </c>
      <c r="O72" s="102" t="s">
        <v>71</v>
      </c>
    </row>
    <row r="73" spans="2:22" x14ac:dyDescent="0.2">
      <c r="B73" s="103" t="s">
        <v>70</v>
      </c>
      <c r="O73" s="103" t="s">
        <v>70</v>
      </c>
    </row>
  </sheetData>
  <mergeCells count="84"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O32:P32"/>
    <mergeCell ref="O33:P33"/>
    <mergeCell ref="O34:P34"/>
    <mergeCell ref="O39:V40"/>
    <mergeCell ref="O41:V41"/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</mergeCells>
  <conditionalFormatting sqref="I12:I31">
    <cfRule type="cellIs" dxfId="71" priority="42" operator="lessThan">
      <formula>0</formula>
    </cfRule>
    <cfRule type="cellIs" dxfId="70" priority="43" operator="equal">
      <formula>0</formula>
    </cfRule>
    <cfRule type="cellIs" dxfId="69" priority="44" operator="greaterThan">
      <formula>0</formula>
    </cfRule>
  </conditionalFormatting>
  <conditionalFormatting sqref="H32:H33">
    <cfRule type="cellIs" dxfId="68" priority="40" operator="lessThan">
      <formula>0</formula>
    </cfRule>
  </conditionalFormatting>
  <conditionalFormatting sqref="H12:H31">
    <cfRule type="cellIs" dxfId="67" priority="39" operator="lessThan">
      <formula>0</formula>
    </cfRule>
  </conditionalFormatting>
  <conditionalFormatting sqref="D12:E31 G12:H31">
    <cfRule type="cellIs" dxfId="66" priority="38" operator="equal">
      <formula>0</formula>
    </cfRule>
  </conditionalFormatting>
  <conditionalFormatting sqref="F12:F31">
    <cfRule type="cellIs" dxfId="65" priority="37" operator="equal">
      <formula>0</formula>
    </cfRule>
  </conditionalFormatting>
  <conditionalFormatting sqref="K12:K31">
    <cfRule type="cellIs" dxfId="64" priority="35" operator="lessThan">
      <formula>0</formula>
    </cfRule>
  </conditionalFormatting>
  <conditionalFormatting sqref="J12:K31">
    <cfRule type="cellIs" dxfId="63" priority="34" operator="equal">
      <formula>0</formula>
    </cfRule>
  </conditionalFormatting>
  <conditionalFormatting sqref="L12:L31">
    <cfRule type="cellIs" dxfId="62" priority="31" operator="lessThan">
      <formula>0</formula>
    </cfRule>
    <cfRule type="cellIs" dxfId="61" priority="32" operator="equal">
      <formula>0</formula>
    </cfRule>
    <cfRule type="cellIs" dxfId="60" priority="33" operator="greaterThan">
      <formula>0</formula>
    </cfRule>
  </conditionalFormatting>
  <conditionalFormatting sqref="I49:I68">
    <cfRule type="cellIs" dxfId="59" priority="28" operator="lessThan">
      <formula>0</formula>
    </cfRule>
    <cfRule type="cellIs" dxfId="58" priority="29" operator="equal">
      <formula>0</formula>
    </cfRule>
    <cfRule type="cellIs" dxfId="57" priority="30" operator="greaterThan">
      <formula>0</formula>
    </cfRule>
  </conditionalFormatting>
  <conditionalFormatting sqref="H69:H70">
    <cfRule type="cellIs" dxfId="56" priority="26" operator="lessThan">
      <formula>0</formula>
    </cfRule>
  </conditionalFormatting>
  <conditionalFormatting sqref="H49:H68">
    <cfRule type="cellIs" dxfId="55" priority="25" operator="lessThan">
      <formula>0</formula>
    </cfRule>
  </conditionalFormatting>
  <conditionalFormatting sqref="D49:E68 G49:H68">
    <cfRule type="cellIs" dxfId="54" priority="24" operator="equal">
      <formula>0</formula>
    </cfRule>
  </conditionalFormatting>
  <conditionalFormatting sqref="F49:F68">
    <cfRule type="cellIs" dxfId="53" priority="23" operator="equal">
      <formula>0</formula>
    </cfRule>
  </conditionalFormatting>
  <conditionalFormatting sqref="K49:K68">
    <cfRule type="cellIs" dxfId="52" priority="21" operator="lessThan">
      <formula>0</formula>
    </cfRule>
  </conditionalFormatting>
  <conditionalFormatting sqref="J49:K68">
    <cfRule type="cellIs" dxfId="51" priority="20" operator="equal">
      <formula>0</formula>
    </cfRule>
  </conditionalFormatting>
  <conditionalFormatting sqref="L49:L68">
    <cfRule type="cellIs" dxfId="50" priority="17" operator="lessThan">
      <formula>0</formula>
    </cfRule>
    <cfRule type="cellIs" dxfId="49" priority="18" operator="equal">
      <formula>0</formula>
    </cfRule>
    <cfRule type="cellIs" dxfId="48" priority="19" operator="greaterThan">
      <formula>0</formula>
    </cfRule>
  </conditionalFormatting>
  <conditionalFormatting sqref="V12:V31">
    <cfRule type="cellIs" dxfId="47" priority="14" operator="lessThan">
      <formula>0</formula>
    </cfRule>
    <cfRule type="cellIs" dxfId="46" priority="15" operator="equal">
      <formula>0</formula>
    </cfRule>
    <cfRule type="cellIs" dxfId="45" priority="16" operator="greaterThan">
      <formula>0</formula>
    </cfRule>
  </conditionalFormatting>
  <conditionalFormatting sqref="U32:U33">
    <cfRule type="cellIs" dxfId="44" priority="12" operator="lessThan">
      <formula>0</formula>
    </cfRule>
  </conditionalFormatting>
  <conditionalFormatting sqref="U12:U31">
    <cfRule type="cellIs" dxfId="43" priority="11" operator="lessThan">
      <formula>0</formula>
    </cfRule>
  </conditionalFormatting>
  <conditionalFormatting sqref="Q12:R31 T12:U31">
    <cfRule type="cellIs" dxfId="42" priority="10" operator="equal">
      <formula>0</formula>
    </cfRule>
  </conditionalFormatting>
  <conditionalFormatting sqref="S12:S31">
    <cfRule type="cellIs" dxfId="41" priority="9" operator="equal">
      <formula>0</formula>
    </cfRule>
  </conditionalFormatting>
  <conditionalFormatting sqref="V49:V68">
    <cfRule type="cellIs" dxfId="40" priority="6" operator="lessThan">
      <formula>0</formula>
    </cfRule>
    <cfRule type="cellIs" dxfId="39" priority="7" operator="equal">
      <formula>0</formula>
    </cfRule>
    <cfRule type="cellIs" dxfId="38" priority="8" operator="greaterThan">
      <formula>0</formula>
    </cfRule>
  </conditionalFormatting>
  <conditionalFormatting sqref="U69:U70">
    <cfRule type="cellIs" dxfId="37" priority="4" operator="lessThan">
      <formula>0</formula>
    </cfRule>
  </conditionalFormatting>
  <conditionalFormatting sqref="U49:U68">
    <cfRule type="cellIs" dxfId="36" priority="3" operator="lessThan">
      <formula>0</formula>
    </cfRule>
  </conditionalFormatting>
  <conditionalFormatting sqref="Q49:R68 T49:U68">
    <cfRule type="cellIs" dxfId="35" priority="2" operator="equal">
      <formula>0</formula>
    </cfRule>
  </conditionalFormatting>
  <conditionalFormatting sqref="S49:S68">
    <cfRule type="cellIs" dxfId="34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W65"/>
  <sheetViews>
    <sheetView showGridLines="0" workbookViewId="0"/>
  </sheetViews>
  <sheetFormatPr defaultRowHeight="14.25" x14ac:dyDescent="0.2"/>
  <cols>
    <col min="1" max="1" width="2" style="43" customWidth="1"/>
    <col min="2" max="2" width="8.140625" style="43" customWidth="1"/>
    <col min="3" max="3" width="20.28515625" style="43" customWidth="1"/>
    <col min="4" max="9" width="8.85546875" style="43" customWidth="1"/>
    <col min="10" max="10" width="9.42578125" style="43" customWidth="1"/>
    <col min="11" max="12" width="11.28515625" style="43" customWidth="1"/>
    <col min="13" max="14" width="8.85546875" style="43" customWidth="1"/>
    <col min="15" max="15" width="13.28515625" style="43" customWidth="1"/>
    <col min="16" max="16" width="9.42578125" style="43" customWidth="1"/>
    <col min="17" max="17" width="20.85546875" style="43" customWidth="1"/>
    <col min="18" max="22" width="11" style="43" customWidth="1"/>
    <col min="23" max="23" width="11.7109375" style="43" customWidth="1"/>
    <col min="24" max="16384" width="9.140625" style="43"/>
  </cols>
  <sheetData>
    <row r="1" spans="2:15" x14ac:dyDescent="0.2">
      <c r="B1" s="43" t="s">
        <v>3</v>
      </c>
      <c r="D1" s="41"/>
      <c r="O1" s="42">
        <v>44987</v>
      </c>
    </row>
    <row r="2" spans="2:15" ht="14.45" customHeight="1" x14ac:dyDescent="0.2">
      <c r="B2" s="66" t="s">
        <v>67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2:15" ht="14.45" customHeight="1" x14ac:dyDescent="0.2">
      <c r="B3" s="67" t="s">
        <v>14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2:15" ht="14.45" customHeight="1" thickBot="1" x14ac:dyDescent="0.25"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9" t="s">
        <v>4</v>
      </c>
    </row>
    <row r="5" spans="2:15" ht="14.45" customHeight="1" x14ac:dyDescent="0.2">
      <c r="B5" s="70" t="s">
        <v>0</v>
      </c>
      <c r="C5" s="71" t="s">
        <v>1</v>
      </c>
      <c r="D5" s="17" t="s">
        <v>114</v>
      </c>
      <c r="E5" s="17"/>
      <c r="F5" s="17"/>
      <c r="G5" s="17"/>
      <c r="H5" s="18"/>
      <c r="I5" s="19" t="s">
        <v>112</v>
      </c>
      <c r="J5" s="18"/>
      <c r="K5" s="19" t="s">
        <v>118</v>
      </c>
      <c r="L5" s="17"/>
      <c r="M5" s="17"/>
      <c r="N5" s="17"/>
      <c r="O5" s="72"/>
    </row>
    <row r="6" spans="2:15" ht="14.45" customHeight="1" thickBot="1" x14ac:dyDescent="0.25">
      <c r="B6" s="73"/>
      <c r="C6" s="74"/>
      <c r="D6" s="11" t="s">
        <v>115</v>
      </c>
      <c r="E6" s="11"/>
      <c r="F6" s="11"/>
      <c r="G6" s="11"/>
      <c r="H6" s="12"/>
      <c r="I6" s="22" t="s">
        <v>113</v>
      </c>
      <c r="J6" s="12"/>
      <c r="K6" s="22" t="s">
        <v>119</v>
      </c>
      <c r="L6" s="11"/>
      <c r="M6" s="11"/>
      <c r="N6" s="11"/>
      <c r="O6" s="75"/>
    </row>
    <row r="7" spans="2:15" ht="14.45" customHeight="1" x14ac:dyDescent="0.2">
      <c r="B7" s="73"/>
      <c r="C7" s="74"/>
      <c r="D7" s="13">
        <v>2023</v>
      </c>
      <c r="E7" s="14"/>
      <c r="F7" s="13">
        <v>2022</v>
      </c>
      <c r="G7" s="14"/>
      <c r="H7" s="23" t="s">
        <v>5</v>
      </c>
      <c r="I7" s="25">
        <v>2022</v>
      </c>
      <c r="J7" s="25" t="s">
        <v>116</v>
      </c>
      <c r="K7" s="13">
        <v>2023</v>
      </c>
      <c r="L7" s="14"/>
      <c r="M7" s="13">
        <v>2022</v>
      </c>
      <c r="N7" s="14"/>
      <c r="O7" s="23" t="s">
        <v>5</v>
      </c>
    </row>
    <row r="8" spans="2:15" ht="14.45" customHeight="1" thickBot="1" x14ac:dyDescent="0.25">
      <c r="B8" s="76" t="s">
        <v>6</v>
      </c>
      <c r="C8" s="77" t="s">
        <v>7</v>
      </c>
      <c r="D8" s="15"/>
      <c r="E8" s="16"/>
      <c r="F8" s="15"/>
      <c r="G8" s="16"/>
      <c r="H8" s="24"/>
      <c r="I8" s="26"/>
      <c r="J8" s="26"/>
      <c r="K8" s="15"/>
      <c r="L8" s="16"/>
      <c r="M8" s="15"/>
      <c r="N8" s="16"/>
      <c r="O8" s="24"/>
    </row>
    <row r="9" spans="2:15" ht="14.45" customHeight="1" x14ac:dyDescent="0.2">
      <c r="B9" s="76"/>
      <c r="C9" s="77"/>
      <c r="D9" s="3" t="s">
        <v>8</v>
      </c>
      <c r="E9" s="4" t="s">
        <v>2</v>
      </c>
      <c r="F9" s="3" t="s">
        <v>8</v>
      </c>
      <c r="G9" s="4" t="s">
        <v>2</v>
      </c>
      <c r="H9" s="20" t="s">
        <v>9</v>
      </c>
      <c r="I9" s="5" t="s">
        <v>8</v>
      </c>
      <c r="J9" s="9" t="s">
        <v>117</v>
      </c>
      <c r="K9" s="3" t="s">
        <v>8</v>
      </c>
      <c r="L9" s="4" t="s">
        <v>2</v>
      </c>
      <c r="M9" s="3" t="s">
        <v>8</v>
      </c>
      <c r="N9" s="4" t="s">
        <v>2</v>
      </c>
      <c r="O9" s="20" t="s">
        <v>9</v>
      </c>
    </row>
    <row r="10" spans="2:15" ht="14.45" customHeight="1" thickBot="1" x14ac:dyDescent="0.25">
      <c r="B10" s="78"/>
      <c r="C10" s="79"/>
      <c r="D10" s="6" t="s">
        <v>10</v>
      </c>
      <c r="E10" s="7" t="s">
        <v>11</v>
      </c>
      <c r="F10" s="6" t="s">
        <v>10</v>
      </c>
      <c r="G10" s="7" t="s">
        <v>11</v>
      </c>
      <c r="H10" s="21"/>
      <c r="I10" s="8" t="s">
        <v>10</v>
      </c>
      <c r="J10" s="10"/>
      <c r="K10" s="6" t="s">
        <v>10</v>
      </c>
      <c r="L10" s="7" t="s">
        <v>11</v>
      </c>
      <c r="M10" s="6" t="s">
        <v>10</v>
      </c>
      <c r="N10" s="7" t="s">
        <v>11</v>
      </c>
      <c r="O10" s="21"/>
    </row>
    <row r="11" spans="2:15" ht="14.45" customHeight="1" thickBot="1" x14ac:dyDescent="0.25">
      <c r="B11" s="80">
        <v>1</v>
      </c>
      <c r="C11" s="81" t="s">
        <v>25</v>
      </c>
      <c r="D11" s="82">
        <v>1088</v>
      </c>
      <c r="E11" s="83">
        <v>0.22728222268644244</v>
      </c>
      <c r="F11" s="82">
        <v>1167</v>
      </c>
      <c r="G11" s="83">
        <v>0.22334928229665071</v>
      </c>
      <c r="H11" s="84">
        <v>-6.7694944301628146E-2</v>
      </c>
      <c r="I11" s="82">
        <v>1178</v>
      </c>
      <c r="J11" s="84">
        <v>-7.6400679117147763E-2</v>
      </c>
      <c r="K11" s="82">
        <v>2266</v>
      </c>
      <c r="L11" s="83">
        <v>0.2275785879280908</v>
      </c>
      <c r="M11" s="82">
        <v>2483</v>
      </c>
      <c r="N11" s="83">
        <v>0.25537385580582123</v>
      </c>
      <c r="O11" s="84">
        <v>-8.7394281111558558E-2</v>
      </c>
    </row>
    <row r="12" spans="2:15" ht="14.45" customHeight="1" thickBot="1" x14ac:dyDescent="0.25">
      <c r="B12" s="86">
        <v>2</v>
      </c>
      <c r="C12" s="87" t="s">
        <v>27</v>
      </c>
      <c r="D12" s="88">
        <v>592</v>
      </c>
      <c r="E12" s="89">
        <v>0.12366826822644662</v>
      </c>
      <c r="F12" s="88">
        <v>307</v>
      </c>
      <c r="G12" s="89">
        <v>5.875598086124402E-2</v>
      </c>
      <c r="H12" s="90">
        <v>0.92833876221498368</v>
      </c>
      <c r="I12" s="88">
        <v>920</v>
      </c>
      <c r="J12" s="90">
        <v>-0.35652173913043483</v>
      </c>
      <c r="K12" s="88">
        <v>1512</v>
      </c>
      <c r="L12" s="89">
        <v>0.15185296776137391</v>
      </c>
      <c r="M12" s="88">
        <v>637</v>
      </c>
      <c r="N12" s="89">
        <v>6.5514758819294458E-2</v>
      </c>
      <c r="O12" s="90">
        <v>1.3736263736263736</v>
      </c>
    </row>
    <row r="13" spans="2:15" ht="14.45" customHeight="1" thickBot="1" x14ac:dyDescent="0.25">
      <c r="B13" s="80">
        <v>3</v>
      </c>
      <c r="C13" s="81" t="s">
        <v>22</v>
      </c>
      <c r="D13" s="82">
        <v>688</v>
      </c>
      <c r="E13" s="83">
        <v>0.14372258199289742</v>
      </c>
      <c r="F13" s="82">
        <v>603</v>
      </c>
      <c r="G13" s="83">
        <v>0.1154066985645933</v>
      </c>
      <c r="H13" s="84">
        <v>0.14096185737976774</v>
      </c>
      <c r="I13" s="82">
        <v>577</v>
      </c>
      <c r="J13" s="84">
        <v>0.19237435008665504</v>
      </c>
      <c r="K13" s="82">
        <v>1265</v>
      </c>
      <c r="L13" s="83">
        <v>0.1270462990860701</v>
      </c>
      <c r="M13" s="82">
        <v>1109</v>
      </c>
      <c r="N13" s="83">
        <v>0.1140594466728376</v>
      </c>
      <c r="O13" s="84">
        <v>0.14066726780883676</v>
      </c>
    </row>
    <row r="14" spans="2:15" ht="14.45" customHeight="1" thickBot="1" x14ac:dyDescent="0.25">
      <c r="B14" s="86">
        <v>4</v>
      </c>
      <c r="C14" s="87" t="s">
        <v>32</v>
      </c>
      <c r="D14" s="88">
        <v>357</v>
      </c>
      <c r="E14" s="89">
        <v>7.4576979318988934E-2</v>
      </c>
      <c r="F14" s="88">
        <v>431</v>
      </c>
      <c r="G14" s="89">
        <v>8.2488038277511957E-2</v>
      </c>
      <c r="H14" s="90">
        <v>-0.17169373549883993</v>
      </c>
      <c r="I14" s="88">
        <v>538</v>
      </c>
      <c r="J14" s="90">
        <v>-0.33643122676579928</v>
      </c>
      <c r="K14" s="88">
        <v>895</v>
      </c>
      <c r="L14" s="89">
        <v>8.9886512001606911E-2</v>
      </c>
      <c r="M14" s="88">
        <v>809</v>
      </c>
      <c r="N14" s="89">
        <v>8.32047721896534E-2</v>
      </c>
      <c r="O14" s="90">
        <v>0.10630407911001227</v>
      </c>
    </row>
    <row r="15" spans="2:15" ht="14.45" customHeight="1" thickBot="1" x14ac:dyDescent="0.25">
      <c r="B15" s="80">
        <v>5</v>
      </c>
      <c r="C15" s="81" t="s">
        <v>51</v>
      </c>
      <c r="D15" s="82">
        <v>452</v>
      </c>
      <c r="E15" s="83">
        <v>9.4422393983705874E-2</v>
      </c>
      <c r="F15" s="82">
        <v>595</v>
      </c>
      <c r="G15" s="83">
        <v>0.11387559808612441</v>
      </c>
      <c r="H15" s="84">
        <v>-0.24033613445378155</v>
      </c>
      <c r="I15" s="82">
        <v>433</v>
      </c>
      <c r="J15" s="84">
        <v>4.387990762124705E-2</v>
      </c>
      <c r="K15" s="82">
        <v>885</v>
      </c>
      <c r="L15" s="83">
        <v>8.8882193431756559E-2</v>
      </c>
      <c r="M15" s="82">
        <v>897</v>
      </c>
      <c r="N15" s="83">
        <v>9.2255476704720771E-2</v>
      </c>
      <c r="O15" s="84">
        <v>-1.3377926421404673E-2</v>
      </c>
    </row>
    <row r="16" spans="2:15" ht="14.45" customHeight="1" thickBot="1" x14ac:dyDescent="0.25">
      <c r="B16" s="86">
        <v>6</v>
      </c>
      <c r="C16" s="87" t="s">
        <v>20</v>
      </c>
      <c r="D16" s="88">
        <v>463</v>
      </c>
      <c r="E16" s="89">
        <v>9.6720284102778359E-2</v>
      </c>
      <c r="F16" s="88">
        <v>674</v>
      </c>
      <c r="G16" s="89">
        <v>0.12899521531100477</v>
      </c>
      <c r="H16" s="90">
        <v>-0.31305637982195844</v>
      </c>
      <c r="I16" s="88">
        <v>358</v>
      </c>
      <c r="J16" s="90">
        <v>0.2932960893854748</v>
      </c>
      <c r="K16" s="88">
        <v>821</v>
      </c>
      <c r="L16" s="89">
        <v>8.2454554584714276E-2</v>
      </c>
      <c r="M16" s="88">
        <v>1118</v>
      </c>
      <c r="N16" s="89">
        <v>0.11498508690733313</v>
      </c>
      <c r="O16" s="90">
        <v>-0.26565295169946335</v>
      </c>
    </row>
    <row r="17" spans="2:23" ht="14.45" customHeight="1" thickBot="1" x14ac:dyDescent="0.25">
      <c r="B17" s="80">
        <v>7</v>
      </c>
      <c r="C17" s="81" t="s">
        <v>19</v>
      </c>
      <c r="D17" s="82">
        <v>344</v>
      </c>
      <c r="E17" s="83">
        <v>7.186129099644871E-2</v>
      </c>
      <c r="F17" s="82">
        <v>352</v>
      </c>
      <c r="G17" s="83">
        <v>6.7368421052631577E-2</v>
      </c>
      <c r="H17" s="84">
        <v>-2.2727272727272707E-2</v>
      </c>
      <c r="I17" s="82">
        <v>326</v>
      </c>
      <c r="J17" s="84">
        <v>5.5214723926380271E-2</v>
      </c>
      <c r="K17" s="82">
        <v>670</v>
      </c>
      <c r="L17" s="83">
        <v>6.7289344179973884E-2</v>
      </c>
      <c r="M17" s="82">
        <v>725</v>
      </c>
      <c r="N17" s="83">
        <v>7.4565463334361828E-2</v>
      </c>
      <c r="O17" s="84">
        <v>-7.5862068965517282E-2</v>
      </c>
    </row>
    <row r="18" spans="2:23" ht="14.45" customHeight="1" thickBot="1" x14ac:dyDescent="0.25">
      <c r="B18" s="86">
        <v>8</v>
      </c>
      <c r="C18" s="87" t="s">
        <v>21</v>
      </c>
      <c r="D18" s="88">
        <v>210</v>
      </c>
      <c r="E18" s="89">
        <v>4.3868811364111138E-2</v>
      </c>
      <c r="F18" s="88">
        <v>418</v>
      </c>
      <c r="G18" s="89">
        <v>0.08</v>
      </c>
      <c r="H18" s="90">
        <v>-0.49760765550239239</v>
      </c>
      <c r="I18" s="88">
        <v>228</v>
      </c>
      <c r="J18" s="90">
        <v>-7.8947368421052655E-2</v>
      </c>
      <c r="K18" s="88">
        <v>438</v>
      </c>
      <c r="L18" s="89">
        <v>4.3989153359445615E-2</v>
      </c>
      <c r="M18" s="88">
        <v>636</v>
      </c>
      <c r="N18" s="89">
        <v>6.5411909904350515E-2</v>
      </c>
      <c r="O18" s="90">
        <v>-0.31132075471698117</v>
      </c>
    </row>
    <row r="19" spans="2:23" ht="14.45" customHeight="1" thickBot="1" x14ac:dyDescent="0.25">
      <c r="B19" s="80">
        <v>9</v>
      </c>
      <c r="C19" s="81" t="s">
        <v>28</v>
      </c>
      <c r="D19" s="82">
        <v>205</v>
      </c>
      <c r="E19" s="83">
        <v>4.2824315855441823E-2</v>
      </c>
      <c r="F19" s="82">
        <v>289</v>
      </c>
      <c r="G19" s="83">
        <v>5.5311004784688998E-2</v>
      </c>
      <c r="H19" s="84">
        <v>-0.29065743944636679</v>
      </c>
      <c r="I19" s="82">
        <v>211</v>
      </c>
      <c r="J19" s="84">
        <v>-2.8436018957345932E-2</v>
      </c>
      <c r="K19" s="82">
        <v>416</v>
      </c>
      <c r="L19" s="83">
        <v>4.1779652505774832E-2</v>
      </c>
      <c r="M19" s="82">
        <v>488</v>
      </c>
      <c r="N19" s="83">
        <v>5.0190270492646301E-2</v>
      </c>
      <c r="O19" s="84">
        <v>-0.14754098360655743</v>
      </c>
    </row>
    <row r="20" spans="2:23" ht="14.45" customHeight="1" thickBot="1" x14ac:dyDescent="0.25">
      <c r="B20" s="86">
        <v>10</v>
      </c>
      <c r="C20" s="87" t="s">
        <v>29</v>
      </c>
      <c r="D20" s="88">
        <v>116</v>
      </c>
      <c r="E20" s="89">
        <v>2.4232295801128054E-2</v>
      </c>
      <c r="F20" s="88">
        <v>145</v>
      </c>
      <c r="G20" s="89">
        <v>2.7751196172248804E-2</v>
      </c>
      <c r="H20" s="90">
        <v>-0.19999999999999996</v>
      </c>
      <c r="I20" s="88">
        <v>105</v>
      </c>
      <c r="J20" s="90">
        <v>0.10476190476190483</v>
      </c>
      <c r="K20" s="88">
        <v>221</v>
      </c>
      <c r="L20" s="89">
        <v>2.2195440393692881E-2</v>
      </c>
      <c r="M20" s="88">
        <v>326</v>
      </c>
      <c r="N20" s="89">
        <v>3.3528746271726834E-2</v>
      </c>
      <c r="O20" s="90">
        <v>-0.32208588957055218</v>
      </c>
    </row>
    <row r="21" spans="2:23" ht="14.45" customHeight="1" thickBot="1" x14ac:dyDescent="0.25">
      <c r="B21" s="80">
        <v>11</v>
      </c>
      <c r="C21" s="81" t="s">
        <v>55</v>
      </c>
      <c r="D21" s="82">
        <v>69</v>
      </c>
      <c r="E21" s="83">
        <v>1.4414038019636515E-2</v>
      </c>
      <c r="F21" s="82">
        <v>33</v>
      </c>
      <c r="G21" s="83">
        <v>6.3157894736842104E-3</v>
      </c>
      <c r="H21" s="84">
        <v>1.0909090909090908</v>
      </c>
      <c r="I21" s="82">
        <v>49</v>
      </c>
      <c r="J21" s="84">
        <v>0.40816326530612246</v>
      </c>
      <c r="K21" s="82">
        <v>118</v>
      </c>
      <c r="L21" s="83">
        <v>1.1850959124234207E-2</v>
      </c>
      <c r="M21" s="82">
        <v>94</v>
      </c>
      <c r="N21" s="83">
        <v>9.6677980047310506E-3</v>
      </c>
      <c r="O21" s="84">
        <v>0.25531914893617014</v>
      </c>
    </row>
    <row r="22" spans="2:23" ht="14.45" customHeight="1" thickBot="1" x14ac:dyDescent="0.25">
      <c r="B22" s="86">
        <v>12</v>
      </c>
      <c r="C22" s="87" t="s">
        <v>31</v>
      </c>
      <c r="D22" s="88">
        <v>27</v>
      </c>
      <c r="E22" s="89">
        <v>5.6402757468142885E-3</v>
      </c>
      <c r="F22" s="88">
        <v>5</v>
      </c>
      <c r="G22" s="89">
        <v>9.5693779904306223E-4</v>
      </c>
      <c r="H22" s="90">
        <v>4.4000000000000004</v>
      </c>
      <c r="I22" s="88">
        <v>72</v>
      </c>
      <c r="J22" s="90">
        <v>-0.625</v>
      </c>
      <c r="K22" s="88">
        <v>99</v>
      </c>
      <c r="L22" s="89">
        <v>9.9427538415185288E-3</v>
      </c>
      <c r="M22" s="88">
        <v>36</v>
      </c>
      <c r="N22" s="89">
        <v>3.7025609379821045E-3</v>
      </c>
      <c r="O22" s="90">
        <v>1.75</v>
      </c>
    </row>
    <row r="23" spans="2:23" ht="14.45" customHeight="1" thickBot="1" x14ac:dyDescent="0.25">
      <c r="B23" s="80">
        <v>13</v>
      </c>
      <c r="C23" s="81" t="s">
        <v>92</v>
      </c>
      <c r="D23" s="82">
        <v>49</v>
      </c>
      <c r="E23" s="83">
        <v>1.0236055984959264E-2</v>
      </c>
      <c r="F23" s="82">
        <v>39</v>
      </c>
      <c r="G23" s="83">
        <v>7.4641148325358848E-3</v>
      </c>
      <c r="H23" s="84">
        <v>0.25641025641025639</v>
      </c>
      <c r="I23" s="82">
        <v>46</v>
      </c>
      <c r="J23" s="84">
        <v>6.5217391304347894E-2</v>
      </c>
      <c r="K23" s="82">
        <v>95</v>
      </c>
      <c r="L23" s="83">
        <v>9.5410264135783879E-3</v>
      </c>
      <c r="M23" s="82">
        <v>84</v>
      </c>
      <c r="N23" s="83">
        <v>8.6393088552915772E-3</v>
      </c>
      <c r="O23" s="84">
        <v>0.13095238095238093</v>
      </c>
    </row>
    <row r="24" spans="2:23" ht="14.45" customHeight="1" thickBot="1" x14ac:dyDescent="0.25">
      <c r="B24" s="86">
        <v>14</v>
      </c>
      <c r="C24" s="87" t="s">
        <v>18</v>
      </c>
      <c r="D24" s="88">
        <v>15</v>
      </c>
      <c r="E24" s="89">
        <v>3.1334865260079382E-3</v>
      </c>
      <c r="F24" s="88">
        <v>5</v>
      </c>
      <c r="G24" s="89">
        <v>9.5693779904306223E-4</v>
      </c>
      <c r="H24" s="90">
        <v>2</v>
      </c>
      <c r="I24" s="88">
        <v>25</v>
      </c>
      <c r="J24" s="90">
        <v>-0.4</v>
      </c>
      <c r="K24" s="88">
        <v>40</v>
      </c>
      <c r="L24" s="89">
        <v>4.017274279401426E-3</v>
      </c>
      <c r="M24" s="88">
        <v>12</v>
      </c>
      <c r="N24" s="89">
        <v>1.2341869793273681E-3</v>
      </c>
      <c r="O24" s="90">
        <v>2.3333333333333335</v>
      </c>
    </row>
    <row r="25" spans="2:23" ht="15" thickBot="1" x14ac:dyDescent="0.25">
      <c r="B25" s="80">
        <v>15</v>
      </c>
      <c r="C25" s="81" t="s">
        <v>146</v>
      </c>
      <c r="D25" s="82">
        <v>18</v>
      </c>
      <c r="E25" s="83">
        <v>3.760183831209526E-3</v>
      </c>
      <c r="F25" s="82">
        <v>1</v>
      </c>
      <c r="G25" s="83">
        <v>1.9138755980861245E-4</v>
      </c>
      <c r="H25" s="84">
        <v>17</v>
      </c>
      <c r="I25" s="82">
        <v>14</v>
      </c>
      <c r="J25" s="84">
        <v>0.28571428571428581</v>
      </c>
      <c r="K25" s="82">
        <v>32</v>
      </c>
      <c r="L25" s="83">
        <v>3.213819423521141E-3</v>
      </c>
      <c r="M25" s="82">
        <v>4</v>
      </c>
      <c r="N25" s="83">
        <v>4.1139565977578934E-4</v>
      </c>
      <c r="O25" s="84">
        <v>7</v>
      </c>
    </row>
    <row r="26" spans="2:23" ht="15" thickBot="1" x14ac:dyDescent="0.25">
      <c r="B26" s="91" t="s">
        <v>48</v>
      </c>
      <c r="C26" s="92"/>
      <c r="D26" s="93">
        <f>SUM(D11:D25)</f>
        <v>4693</v>
      </c>
      <c r="E26" s="94">
        <f>D26/D28</f>
        <v>0.98036348443701693</v>
      </c>
      <c r="F26" s="93">
        <f>SUM(F11:F25)</f>
        <v>5064</v>
      </c>
      <c r="G26" s="94">
        <f>F26/F28</f>
        <v>0.96918660287081337</v>
      </c>
      <c r="H26" s="95">
        <f>D26/F26-1</f>
        <v>-7.3262243285939999E-2</v>
      </c>
      <c r="I26" s="93">
        <f>SUM(I11:I25)</f>
        <v>5080</v>
      </c>
      <c r="J26" s="94">
        <f>D26/I26-1</f>
        <v>-7.6181102362204767E-2</v>
      </c>
      <c r="K26" s="93">
        <f>SUM(K11:K25)</f>
        <v>9773</v>
      </c>
      <c r="L26" s="94">
        <f>K26/K28</f>
        <v>0.98152053831475339</v>
      </c>
      <c r="M26" s="93">
        <f>SUM(M11:M25)</f>
        <v>9458</v>
      </c>
      <c r="N26" s="94">
        <f>M26/M28</f>
        <v>0.97274503753985397</v>
      </c>
      <c r="O26" s="95">
        <f>K26/M26-1</f>
        <v>3.3305138507083942E-2</v>
      </c>
    </row>
    <row r="27" spans="2:23" ht="15" thickBot="1" x14ac:dyDescent="0.25">
      <c r="B27" s="91" t="s">
        <v>12</v>
      </c>
      <c r="C27" s="92"/>
      <c r="D27" s="93">
        <f>D28-SUM(D11:D25)</f>
        <v>94</v>
      </c>
      <c r="E27" s="94">
        <f>D27/D28</f>
        <v>1.9636515562983081E-2</v>
      </c>
      <c r="F27" s="93">
        <f>F28-SUM(F11:F25)</f>
        <v>161</v>
      </c>
      <c r="G27" s="94">
        <f>F27/F28</f>
        <v>3.0813397129186602E-2</v>
      </c>
      <c r="H27" s="95">
        <f>D27/F27-1</f>
        <v>-0.41614906832298137</v>
      </c>
      <c r="I27" s="93">
        <f>I28-SUM(I11:I25)</f>
        <v>90</v>
      </c>
      <c r="J27" s="94">
        <f>D27/I27-1</f>
        <v>4.4444444444444509E-2</v>
      </c>
      <c r="K27" s="93">
        <f>K28-SUM(K11:K25)</f>
        <v>184</v>
      </c>
      <c r="L27" s="94">
        <f>K27/K28</f>
        <v>1.847946168524656E-2</v>
      </c>
      <c r="M27" s="93">
        <f>M28-SUM(M11:M25)</f>
        <v>265</v>
      </c>
      <c r="N27" s="94">
        <f>M27/M28</f>
        <v>2.7254962460146047E-2</v>
      </c>
      <c r="O27" s="95">
        <f>K27/M27-1</f>
        <v>-0.30566037735849061</v>
      </c>
    </row>
    <row r="28" spans="2:23" ht="15" thickBot="1" x14ac:dyDescent="0.25">
      <c r="B28" s="96" t="s">
        <v>13</v>
      </c>
      <c r="C28" s="97"/>
      <c r="D28" s="98">
        <v>4787</v>
      </c>
      <c r="E28" s="99">
        <v>1</v>
      </c>
      <c r="F28" s="98">
        <v>5225</v>
      </c>
      <c r="G28" s="99">
        <v>0.99999999999999967</v>
      </c>
      <c r="H28" s="100">
        <v>-8.3827751196172251E-2</v>
      </c>
      <c r="I28" s="98">
        <v>5170</v>
      </c>
      <c r="J28" s="100">
        <v>-7.4081237911025166E-2</v>
      </c>
      <c r="K28" s="98">
        <v>9957</v>
      </c>
      <c r="L28" s="99">
        <v>1</v>
      </c>
      <c r="M28" s="98">
        <v>9723</v>
      </c>
      <c r="N28" s="99">
        <v>0.99999999999999989</v>
      </c>
      <c r="O28" s="100">
        <v>2.4066646096883693E-2</v>
      </c>
    </row>
    <row r="29" spans="2:23" x14ac:dyDescent="0.2">
      <c r="B29" s="43" t="s">
        <v>71</v>
      </c>
      <c r="C29" s="104"/>
    </row>
    <row r="30" spans="2:23" x14ac:dyDescent="0.2">
      <c r="B30" s="138" t="s">
        <v>70</v>
      </c>
    </row>
    <row r="31" spans="2:23" x14ac:dyDescent="0.2">
      <c r="B31" s="139"/>
    </row>
    <row r="32" spans="2:23" ht="15" customHeight="1" x14ac:dyDescent="0.2">
      <c r="B32" s="66" t="s">
        <v>138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104"/>
      <c r="P32" s="66" t="s">
        <v>140</v>
      </c>
      <c r="Q32" s="66"/>
      <c r="R32" s="66"/>
      <c r="S32" s="66"/>
      <c r="T32" s="66"/>
      <c r="U32" s="66"/>
      <c r="V32" s="66"/>
      <c r="W32" s="66"/>
    </row>
    <row r="33" spans="2:23" ht="15" customHeight="1" x14ac:dyDescent="0.2">
      <c r="B33" s="67" t="s">
        <v>139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104"/>
      <c r="P33" s="67" t="s">
        <v>141</v>
      </c>
      <c r="Q33" s="67"/>
      <c r="R33" s="67"/>
      <c r="S33" s="67"/>
      <c r="T33" s="67"/>
      <c r="U33" s="67"/>
      <c r="V33" s="67"/>
      <c r="W33" s="67"/>
    </row>
    <row r="34" spans="2:23" ht="15" customHeight="1" thickBot="1" x14ac:dyDescent="0.25">
      <c r="B34" s="105"/>
      <c r="C34" s="105"/>
      <c r="D34" s="105"/>
      <c r="E34" s="105"/>
      <c r="F34" s="105"/>
      <c r="G34" s="105"/>
      <c r="H34" s="105"/>
      <c r="I34" s="105"/>
      <c r="J34" s="105"/>
      <c r="K34" s="101"/>
      <c r="L34" s="69" t="s">
        <v>4</v>
      </c>
      <c r="P34" s="105"/>
      <c r="Q34" s="105"/>
      <c r="R34" s="105"/>
      <c r="S34" s="105"/>
      <c r="T34" s="105"/>
      <c r="U34" s="105"/>
      <c r="V34" s="105"/>
      <c r="W34" s="69" t="s">
        <v>4</v>
      </c>
    </row>
    <row r="35" spans="2:23" x14ac:dyDescent="0.2">
      <c r="B35" s="70" t="s">
        <v>0</v>
      </c>
      <c r="C35" s="71" t="s">
        <v>42</v>
      </c>
      <c r="D35" s="106" t="s">
        <v>114</v>
      </c>
      <c r="E35" s="17"/>
      <c r="F35" s="17"/>
      <c r="G35" s="17"/>
      <c r="H35" s="17"/>
      <c r="I35" s="72"/>
      <c r="J35" s="17" t="s">
        <v>112</v>
      </c>
      <c r="K35" s="17"/>
      <c r="L35" s="72"/>
      <c r="P35" s="70" t="s">
        <v>0</v>
      </c>
      <c r="Q35" s="71" t="s">
        <v>42</v>
      </c>
      <c r="R35" s="106" t="s">
        <v>122</v>
      </c>
      <c r="S35" s="17"/>
      <c r="T35" s="17"/>
      <c r="U35" s="17"/>
      <c r="V35" s="17"/>
      <c r="W35" s="72"/>
    </row>
    <row r="36" spans="2:23" ht="15" customHeight="1" thickBot="1" x14ac:dyDescent="0.25">
      <c r="B36" s="73"/>
      <c r="C36" s="74"/>
      <c r="D36" s="107" t="s">
        <v>115</v>
      </c>
      <c r="E36" s="108"/>
      <c r="F36" s="108"/>
      <c r="G36" s="108"/>
      <c r="H36" s="108"/>
      <c r="I36" s="109"/>
      <c r="J36" s="108" t="s">
        <v>113</v>
      </c>
      <c r="K36" s="108"/>
      <c r="L36" s="109"/>
      <c r="P36" s="73"/>
      <c r="Q36" s="74"/>
      <c r="R36" s="107" t="s">
        <v>119</v>
      </c>
      <c r="S36" s="108"/>
      <c r="T36" s="108"/>
      <c r="U36" s="108"/>
      <c r="V36" s="108"/>
      <c r="W36" s="109"/>
    </row>
    <row r="37" spans="2:23" ht="15" customHeight="1" x14ac:dyDescent="0.2">
      <c r="B37" s="73"/>
      <c r="C37" s="74"/>
      <c r="D37" s="13">
        <v>2023</v>
      </c>
      <c r="E37" s="14"/>
      <c r="F37" s="13">
        <v>2022</v>
      </c>
      <c r="G37" s="14"/>
      <c r="H37" s="23" t="s">
        <v>5</v>
      </c>
      <c r="I37" s="23" t="s">
        <v>49</v>
      </c>
      <c r="J37" s="23">
        <v>2022</v>
      </c>
      <c r="K37" s="23" t="s">
        <v>116</v>
      </c>
      <c r="L37" s="23" t="s">
        <v>120</v>
      </c>
      <c r="P37" s="73"/>
      <c r="Q37" s="74"/>
      <c r="R37" s="13">
        <v>2023</v>
      </c>
      <c r="S37" s="14"/>
      <c r="T37" s="13">
        <v>2022</v>
      </c>
      <c r="U37" s="14"/>
      <c r="V37" s="23" t="s">
        <v>5</v>
      </c>
      <c r="W37" s="23" t="s">
        <v>65</v>
      </c>
    </row>
    <row r="38" spans="2:23" ht="14.45" customHeight="1" thickBot="1" x14ac:dyDescent="0.25">
      <c r="B38" s="76" t="s">
        <v>6</v>
      </c>
      <c r="C38" s="77" t="s">
        <v>42</v>
      </c>
      <c r="D38" s="15"/>
      <c r="E38" s="16"/>
      <c r="F38" s="15"/>
      <c r="G38" s="16"/>
      <c r="H38" s="24"/>
      <c r="I38" s="24"/>
      <c r="J38" s="24"/>
      <c r="K38" s="24"/>
      <c r="L38" s="24"/>
      <c r="P38" s="76" t="s">
        <v>6</v>
      </c>
      <c r="Q38" s="77" t="s">
        <v>42</v>
      </c>
      <c r="R38" s="15"/>
      <c r="S38" s="16"/>
      <c r="T38" s="15"/>
      <c r="U38" s="16"/>
      <c r="V38" s="24"/>
      <c r="W38" s="24"/>
    </row>
    <row r="39" spans="2:23" ht="15" customHeight="1" x14ac:dyDescent="0.2">
      <c r="B39" s="76"/>
      <c r="C39" s="77"/>
      <c r="D39" s="3" t="s">
        <v>8</v>
      </c>
      <c r="E39" s="4" t="s">
        <v>2</v>
      </c>
      <c r="F39" s="3" t="s">
        <v>8</v>
      </c>
      <c r="G39" s="4" t="s">
        <v>2</v>
      </c>
      <c r="H39" s="20" t="s">
        <v>9</v>
      </c>
      <c r="I39" s="20" t="s">
        <v>50</v>
      </c>
      <c r="J39" s="20" t="s">
        <v>8</v>
      </c>
      <c r="K39" s="20" t="s">
        <v>117</v>
      </c>
      <c r="L39" s="20" t="s">
        <v>121</v>
      </c>
      <c r="P39" s="76"/>
      <c r="Q39" s="77"/>
      <c r="R39" s="3" t="s">
        <v>8</v>
      </c>
      <c r="S39" s="4" t="s">
        <v>2</v>
      </c>
      <c r="T39" s="3" t="s">
        <v>8</v>
      </c>
      <c r="U39" s="4" t="s">
        <v>2</v>
      </c>
      <c r="V39" s="20" t="s">
        <v>9</v>
      </c>
      <c r="W39" s="20" t="s">
        <v>66</v>
      </c>
    </row>
    <row r="40" spans="2:23" ht="14.25" customHeight="1" thickBot="1" x14ac:dyDescent="0.25">
      <c r="B40" s="78"/>
      <c r="C40" s="79"/>
      <c r="D40" s="6" t="s">
        <v>10</v>
      </c>
      <c r="E40" s="7" t="s">
        <v>11</v>
      </c>
      <c r="F40" s="6" t="s">
        <v>10</v>
      </c>
      <c r="G40" s="7" t="s">
        <v>11</v>
      </c>
      <c r="H40" s="21"/>
      <c r="I40" s="21"/>
      <c r="J40" s="21" t="s">
        <v>10</v>
      </c>
      <c r="K40" s="21"/>
      <c r="L40" s="21"/>
      <c r="P40" s="78"/>
      <c r="Q40" s="79"/>
      <c r="R40" s="6" t="s">
        <v>10</v>
      </c>
      <c r="S40" s="7" t="s">
        <v>11</v>
      </c>
      <c r="T40" s="6" t="s">
        <v>10</v>
      </c>
      <c r="U40" s="7" t="s">
        <v>11</v>
      </c>
      <c r="V40" s="21"/>
      <c r="W40" s="21"/>
    </row>
    <row r="41" spans="2:23" ht="15" thickBot="1" x14ac:dyDescent="0.25">
      <c r="B41" s="80">
        <v>1</v>
      </c>
      <c r="C41" s="81" t="s">
        <v>56</v>
      </c>
      <c r="D41" s="82">
        <v>942</v>
      </c>
      <c r="E41" s="83">
        <v>0.16436922003140814</v>
      </c>
      <c r="F41" s="82">
        <v>565</v>
      </c>
      <c r="G41" s="83">
        <v>7.575757575757576E-2</v>
      </c>
      <c r="H41" s="84">
        <v>0.66725663716814165</v>
      </c>
      <c r="I41" s="110">
        <v>3</v>
      </c>
      <c r="J41" s="82">
        <v>853</v>
      </c>
      <c r="K41" s="84">
        <v>0.10433763188745604</v>
      </c>
      <c r="L41" s="110">
        <v>0</v>
      </c>
      <c r="P41" s="80">
        <v>1</v>
      </c>
      <c r="Q41" s="81" t="s">
        <v>56</v>
      </c>
      <c r="R41" s="82">
        <v>10069</v>
      </c>
      <c r="S41" s="83">
        <v>0.16178219094443907</v>
      </c>
      <c r="T41" s="82">
        <v>10784</v>
      </c>
      <c r="U41" s="83">
        <v>0.1458756053350648</v>
      </c>
      <c r="V41" s="84">
        <v>-6.6301928783382813E-2</v>
      </c>
      <c r="W41" s="110">
        <v>0</v>
      </c>
    </row>
    <row r="42" spans="2:23" ht="15" thickBot="1" x14ac:dyDescent="0.25">
      <c r="B42" s="86">
        <v>2</v>
      </c>
      <c r="C42" s="87" t="s">
        <v>57</v>
      </c>
      <c r="D42" s="88">
        <v>690</v>
      </c>
      <c r="E42" s="89">
        <v>0.12039783632873843</v>
      </c>
      <c r="F42" s="88">
        <v>605</v>
      </c>
      <c r="G42" s="89">
        <v>8.1120943952802366E-2</v>
      </c>
      <c r="H42" s="90">
        <v>0.14049586776859502</v>
      </c>
      <c r="I42" s="111">
        <v>1</v>
      </c>
      <c r="J42" s="88">
        <v>551</v>
      </c>
      <c r="K42" s="90">
        <v>0.25226860254083494</v>
      </c>
      <c r="L42" s="111">
        <v>1</v>
      </c>
      <c r="P42" s="86">
        <v>2</v>
      </c>
      <c r="Q42" s="87" t="s">
        <v>57</v>
      </c>
      <c r="R42" s="88">
        <v>7116</v>
      </c>
      <c r="S42" s="89">
        <v>0.11433529355056396</v>
      </c>
      <c r="T42" s="88">
        <v>6667</v>
      </c>
      <c r="U42" s="89">
        <v>9.0184779373968557E-2</v>
      </c>
      <c r="V42" s="90">
        <v>6.7346632668366491E-2</v>
      </c>
      <c r="W42" s="111">
        <v>0</v>
      </c>
    </row>
    <row r="43" spans="2:23" ht="15" thickBot="1" x14ac:dyDescent="0.25">
      <c r="B43" s="80">
        <v>3</v>
      </c>
      <c r="C43" s="81" t="s">
        <v>61</v>
      </c>
      <c r="D43" s="82">
        <v>572</v>
      </c>
      <c r="E43" s="83">
        <v>9.9808061420345484E-2</v>
      </c>
      <c r="F43" s="82">
        <v>835</v>
      </c>
      <c r="G43" s="83">
        <v>0.11196031107535533</v>
      </c>
      <c r="H43" s="84">
        <v>-0.31497005988023952</v>
      </c>
      <c r="I43" s="110">
        <v>-2</v>
      </c>
      <c r="J43" s="82">
        <v>556</v>
      </c>
      <c r="K43" s="84">
        <v>2.877697841726623E-2</v>
      </c>
      <c r="L43" s="110">
        <v>-1</v>
      </c>
      <c r="P43" s="80">
        <v>3</v>
      </c>
      <c r="Q43" s="81" t="s">
        <v>61</v>
      </c>
      <c r="R43" s="82">
        <v>5003</v>
      </c>
      <c r="S43" s="83">
        <v>8.038497381021241E-2</v>
      </c>
      <c r="T43" s="82">
        <v>5178</v>
      </c>
      <c r="U43" s="83">
        <v>7.004301598896194E-2</v>
      </c>
      <c r="V43" s="84">
        <v>-3.3796832753959061E-2</v>
      </c>
      <c r="W43" s="110">
        <v>1</v>
      </c>
    </row>
    <row r="44" spans="2:23" ht="15" thickBot="1" x14ac:dyDescent="0.25">
      <c r="B44" s="86">
        <v>4</v>
      </c>
      <c r="C44" s="87" t="s">
        <v>96</v>
      </c>
      <c r="D44" s="88">
        <v>405</v>
      </c>
      <c r="E44" s="89">
        <v>7.0668295236433434E-2</v>
      </c>
      <c r="F44" s="88">
        <v>368</v>
      </c>
      <c r="G44" s="89">
        <v>4.9342987396084739E-2</v>
      </c>
      <c r="H44" s="90">
        <v>0.10054347826086962</v>
      </c>
      <c r="I44" s="111">
        <v>1</v>
      </c>
      <c r="J44" s="88">
        <v>304</v>
      </c>
      <c r="K44" s="90">
        <v>0.33223684210526305</v>
      </c>
      <c r="L44" s="111">
        <v>1</v>
      </c>
      <c r="P44" s="86">
        <v>4</v>
      </c>
      <c r="Q44" s="87" t="s">
        <v>58</v>
      </c>
      <c r="R44" s="88">
        <v>3147</v>
      </c>
      <c r="S44" s="89">
        <v>5.0563964137665091E-2</v>
      </c>
      <c r="T44" s="88">
        <v>3345</v>
      </c>
      <c r="U44" s="89">
        <v>4.5247950653356059E-2</v>
      </c>
      <c r="V44" s="90">
        <v>-5.9192825112107661E-2</v>
      </c>
      <c r="W44" s="111">
        <v>1</v>
      </c>
    </row>
    <row r="45" spans="2:23" ht="15" thickBot="1" x14ac:dyDescent="0.25">
      <c r="B45" s="80">
        <v>5</v>
      </c>
      <c r="C45" s="81" t="s">
        <v>102</v>
      </c>
      <c r="D45" s="82">
        <v>355</v>
      </c>
      <c r="E45" s="83">
        <v>6.1943814343046591E-2</v>
      </c>
      <c r="F45" s="82">
        <v>145</v>
      </c>
      <c r="G45" s="83">
        <v>1.9442209707696435E-2</v>
      </c>
      <c r="H45" s="84">
        <v>1.4482758620689653</v>
      </c>
      <c r="I45" s="110">
        <v>12</v>
      </c>
      <c r="J45" s="82">
        <v>352</v>
      </c>
      <c r="K45" s="84">
        <v>8.5227272727272929E-3</v>
      </c>
      <c r="L45" s="110">
        <v>-1</v>
      </c>
      <c r="P45" s="80">
        <v>5</v>
      </c>
      <c r="Q45" s="81" t="s">
        <v>96</v>
      </c>
      <c r="R45" s="82">
        <v>2636</v>
      </c>
      <c r="S45" s="83">
        <v>4.235354606510492E-2</v>
      </c>
      <c r="T45" s="82">
        <v>5247</v>
      </c>
      <c r="U45" s="83">
        <v>7.0976381787192594E-2</v>
      </c>
      <c r="V45" s="84">
        <v>-0.49761768629693159</v>
      </c>
      <c r="W45" s="110">
        <v>-2</v>
      </c>
    </row>
    <row r="46" spans="2:23" ht="15" thickBot="1" x14ac:dyDescent="0.25">
      <c r="B46" s="86">
        <v>6</v>
      </c>
      <c r="C46" s="87" t="s">
        <v>69</v>
      </c>
      <c r="D46" s="88">
        <v>262</v>
      </c>
      <c r="E46" s="89">
        <v>4.5716279881347056E-2</v>
      </c>
      <c r="F46" s="88">
        <v>283</v>
      </c>
      <c r="G46" s="89">
        <v>3.794582998122821E-2</v>
      </c>
      <c r="H46" s="90">
        <v>-7.4204946996466403E-2</v>
      </c>
      <c r="I46" s="111">
        <v>2</v>
      </c>
      <c r="J46" s="88">
        <v>295</v>
      </c>
      <c r="K46" s="90">
        <v>-0.11186440677966103</v>
      </c>
      <c r="L46" s="111">
        <v>0</v>
      </c>
      <c r="P46" s="86">
        <v>6</v>
      </c>
      <c r="Q46" s="87" t="s">
        <v>69</v>
      </c>
      <c r="R46" s="88">
        <v>2232</v>
      </c>
      <c r="S46" s="89">
        <v>3.5862334907934057E-2</v>
      </c>
      <c r="T46" s="88">
        <v>2483</v>
      </c>
      <c r="U46" s="89">
        <v>3.3587641695749806E-2</v>
      </c>
      <c r="V46" s="90">
        <v>-0.10108739428111158</v>
      </c>
      <c r="W46" s="111">
        <v>2</v>
      </c>
    </row>
    <row r="47" spans="2:23" ht="15" thickBot="1" x14ac:dyDescent="0.25">
      <c r="B47" s="80">
        <v>7</v>
      </c>
      <c r="C47" s="81" t="s">
        <v>100</v>
      </c>
      <c r="D47" s="82">
        <v>203</v>
      </c>
      <c r="E47" s="83">
        <v>3.5421392427150582E-2</v>
      </c>
      <c r="F47" s="82">
        <v>216</v>
      </c>
      <c r="G47" s="83">
        <v>2.8962188254223652E-2</v>
      </c>
      <c r="H47" s="84">
        <v>-6.018518518518523E-2</v>
      </c>
      <c r="I47" s="110">
        <v>6</v>
      </c>
      <c r="J47" s="82">
        <v>212</v>
      </c>
      <c r="K47" s="84">
        <v>-4.2452830188679291E-2</v>
      </c>
      <c r="L47" s="110">
        <v>0</v>
      </c>
      <c r="P47" s="80">
        <v>7</v>
      </c>
      <c r="Q47" s="81" t="s">
        <v>75</v>
      </c>
      <c r="R47" s="82">
        <v>2154</v>
      </c>
      <c r="S47" s="83">
        <v>3.4609081268678302E-2</v>
      </c>
      <c r="T47" s="82">
        <v>2816</v>
      </c>
      <c r="U47" s="83">
        <v>3.8092146200254307E-2</v>
      </c>
      <c r="V47" s="84">
        <v>-0.23508522727272729</v>
      </c>
      <c r="W47" s="110">
        <v>-1</v>
      </c>
    </row>
    <row r="48" spans="2:23" ht="15" thickBot="1" x14ac:dyDescent="0.25">
      <c r="B48" s="86">
        <v>8</v>
      </c>
      <c r="C48" s="87" t="s">
        <v>108</v>
      </c>
      <c r="D48" s="88">
        <v>173</v>
      </c>
      <c r="E48" s="89">
        <v>3.018670389111848E-2</v>
      </c>
      <c r="F48" s="88">
        <v>204</v>
      </c>
      <c r="G48" s="89">
        <v>2.7353177795655673E-2</v>
      </c>
      <c r="H48" s="90">
        <v>-0.15196078431372551</v>
      </c>
      <c r="I48" s="111">
        <v>7</v>
      </c>
      <c r="J48" s="88">
        <v>137</v>
      </c>
      <c r="K48" s="90">
        <v>0.26277372262773713</v>
      </c>
      <c r="L48" s="111">
        <v>3</v>
      </c>
      <c r="P48" s="86">
        <v>8</v>
      </c>
      <c r="Q48" s="87" t="s">
        <v>102</v>
      </c>
      <c r="R48" s="88">
        <v>2110</v>
      </c>
      <c r="S48" s="89">
        <v>3.3902117677303258E-2</v>
      </c>
      <c r="T48" s="88">
        <v>2217</v>
      </c>
      <c r="U48" s="89">
        <v>2.9989448908367827E-2</v>
      </c>
      <c r="V48" s="90">
        <v>-4.8263419034731636E-2</v>
      </c>
      <c r="W48" s="111">
        <v>3</v>
      </c>
    </row>
    <row r="49" spans="2:23" ht="15" thickBot="1" x14ac:dyDescent="0.25">
      <c r="B49" s="80">
        <v>9</v>
      </c>
      <c r="C49" s="81" t="s">
        <v>109</v>
      </c>
      <c r="D49" s="82">
        <v>161</v>
      </c>
      <c r="E49" s="83">
        <v>2.8092828476705637E-2</v>
      </c>
      <c r="F49" s="82">
        <v>233</v>
      </c>
      <c r="G49" s="83">
        <v>3.124161973719496E-2</v>
      </c>
      <c r="H49" s="84">
        <v>-0.30901287553648071</v>
      </c>
      <c r="I49" s="110">
        <v>3</v>
      </c>
      <c r="J49" s="82">
        <v>124</v>
      </c>
      <c r="K49" s="84">
        <v>0.29838709677419351</v>
      </c>
      <c r="L49" s="110">
        <v>5</v>
      </c>
      <c r="P49" s="80">
        <v>9</v>
      </c>
      <c r="Q49" s="81" t="s">
        <v>100</v>
      </c>
      <c r="R49" s="82">
        <v>2094</v>
      </c>
      <c r="S49" s="83">
        <v>3.3645040007712332E-2</v>
      </c>
      <c r="T49" s="82">
        <v>2425</v>
      </c>
      <c r="U49" s="83">
        <v>3.2803073343613882E-2</v>
      </c>
      <c r="V49" s="84">
        <v>-0.13649484536082479</v>
      </c>
      <c r="W49" s="110">
        <v>0</v>
      </c>
    </row>
    <row r="50" spans="2:23" ht="15" thickBot="1" x14ac:dyDescent="0.25">
      <c r="B50" s="86">
        <v>10</v>
      </c>
      <c r="C50" s="87" t="s">
        <v>110</v>
      </c>
      <c r="D50" s="88">
        <v>138</v>
      </c>
      <c r="E50" s="89">
        <v>2.4079567265747687E-2</v>
      </c>
      <c r="F50" s="88">
        <v>266</v>
      </c>
      <c r="G50" s="89">
        <v>3.5666398498256903E-2</v>
      </c>
      <c r="H50" s="90">
        <v>-0.48120300751879697</v>
      </c>
      <c r="I50" s="111">
        <v>-1</v>
      </c>
      <c r="J50" s="88">
        <v>126</v>
      </c>
      <c r="K50" s="90">
        <v>9.5238095238095344E-2</v>
      </c>
      <c r="L50" s="111">
        <v>3</v>
      </c>
      <c r="P50" s="86">
        <v>10</v>
      </c>
      <c r="Q50" s="87" t="s">
        <v>98</v>
      </c>
      <c r="R50" s="88">
        <v>2039</v>
      </c>
      <c r="S50" s="89">
        <v>3.2761335518493521E-2</v>
      </c>
      <c r="T50" s="88">
        <v>2279</v>
      </c>
      <c r="U50" s="89">
        <v>3.0828125422720017E-2</v>
      </c>
      <c r="V50" s="90">
        <v>-0.10530934620447563</v>
      </c>
      <c r="W50" s="111">
        <v>0</v>
      </c>
    </row>
    <row r="51" spans="2:23" ht="15" thickBot="1" x14ac:dyDescent="0.25">
      <c r="B51" s="91" t="s">
        <v>59</v>
      </c>
      <c r="C51" s="92"/>
      <c r="D51" s="93">
        <f>SUM(D41:D50)</f>
        <v>3901</v>
      </c>
      <c r="E51" s="94">
        <f>D51/D53</f>
        <v>0.68068399930204149</v>
      </c>
      <c r="F51" s="93">
        <f>SUM(F41:F50)</f>
        <v>3720</v>
      </c>
      <c r="G51" s="94">
        <f>F51/F53</f>
        <v>0.49879324215607401</v>
      </c>
      <c r="H51" s="95">
        <f>D51/F51-1</f>
        <v>4.8655913978494558E-2</v>
      </c>
      <c r="I51" s="112"/>
      <c r="J51" s="93">
        <f>SUM(J41:J50)</f>
        <v>3510</v>
      </c>
      <c r="K51" s="94">
        <f>D51/J51-1</f>
        <v>0.1113960113960113</v>
      </c>
      <c r="L51" s="93"/>
      <c r="P51" s="91" t="s">
        <v>59</v>
      </c>
      <c r="Q51" s="92"/>
      <c r="R51" s="93">
        <f>SUM(R41:R50)</f>
        <v>38600</v>
      </c>
      <c r="S51" s="94">
        <f>R51/R53</f>
        <v>0.62019987788810693</v>
      </c>
      <c r="T51" s="93">
        <f>SUM(T41:T50)</f>
        <v>43441</v>
      </c>
      <c r="U51" s="94">
        <f>T51/T53</f>
        <v>0.58762816870924983</v>
      </c>
      <c r="V51" s="95">
        <f>R51/T51-1</f>
        <v>-0.11143850279689693</v>
      </c>
      <c r="W51" s="112"/>
    </row>
    <row r="52" spans="2:23" ht="15" thickBot="1" x14ac:dyDescent="0.25">
      <c r="B52" s="91" t="s">
        <v>12</v>
      </c>
      <c r="C52" s="92"/>
      <c r="D52" s="93">
        <f>D53-D51</f>
        <v>1830</v>
      </c>
      <c r="E52" s="94">
        <f>D52/D53</f>
        <v>0.31931600069795846</v>
      </c>
      <c r="F52" s="93">
        <f>F53-F51</f>
        <v>3738</v>
      </c>
      <c r="G52" s="94">
        <f>F52/F53</f>
        <v>0.50120675784392599</v>
      </c>
      <c r="H52" s="95">
        <f>D52/F52-1</f>
        <v>-0.5104333868378812</v>
      </c>
      <c r="I52" s="113"/>
      <c r="J52" s="93">
        <f>J53-SUM(J41:J50)</f>
        <v>2011</v>
      </c>
      <c r="K52" s="95">
        <f>D52/J52-1</f>
        <v>-9.0004972650422621E-2</v>
      </c>
      <c r="L52" s="137"/>
      <c r="P52" s="91" t="s">
        <v>12</v>
      </c>
      <c r="Q52" s="92"/>
      <c r="R52" s="93">
        <f>R53-R51</f>
        <v>23638</v>
      </c>
      <c r="S52" s="94">
        <f>R52/R53</f>
        <v>0.37980012211189307</v>
      </c>
      <c r="T52" s="93">
        <f>T53-T51</f>
        <v>30485</v>
      </c>
      <c r="U52" s="94">
        <f>T52/T53</f>
        <v>0.41237183129075022</v>
      </c>
      <c r="V52" s="95">
        <f>R52/T52-1</f>
        <v>-0.22460226340823353</v>
      </c>
      <c r="W52" s="113"/>
    </row>
    <row r="53" spans="2:23" ht="15" thickBot="1" x14ac:dyDescent="0.25">
      <c r="B53" s="96" t="s">
        <v>35</v>
      </c>
      <c r="C53" s="97"/>
      <c r="D53" s="98">
        <v>5731</v>
      </c>
      <c r="E53" s="99">
        <v>1</v>
      </c>
      <c r="F53" s="98">
        <v>7458</v>
      </c>
      <c r="G53" s="99">
        <v>1</v>
      </c>
      <c r="H53" s="100">
        <v>-0.23156342182890854</v>
      </c>
      <c r="I53" s="114"/>
      <c r="J53" s="98">
        <v>5521</v>
      </c>
      <c r="K53" s="100">
        <v>3.803658757471462E-2</v>
      </c>
      <c r="L53" s="98"/>
      <c r="P53" s="96" t="s">
        <v>35</v>
      </c>
      <c r="Q53" s="97"/>
      <c r="R53" s="98">
        <v>62238</v>
      </c>
      <c r="S53" s="99">
        <v>1</v>
      </c>
      <c r="T53" s="98">
        <v>73926</v>
      </c>
      <c r="U53" s="99">
        <v>1</v>
      </c>
      <c r="V53" s="100">
        <v>-0.15810404999594185</v>
      </c>
      <c r="W53" s="114"/>
    </row>
    <row r="54" spans="2:23" x14ac:dyDescent="0.2">
      <c r="B54" s="102" t="s">
        <v>71</v>
      </c>
      <c r="P54" s="102" t="s">
        <v>71</v>
      </c>
    </row>
    <row r="55" spans="2:23" x14ac:dyDescent="0.2">
      <c r="B55" s="103" t="s">
        <v>70</v>
      </c>
      <c r="P55" s="103" t="s">
        <v>70</v>
      </c>
    </row>
    <row r="63" spans="2:23" ht="15" customHeight="1" x14ac:dyDescent="0.2"/>
    <row r="65" s="43" customFormat="1" ht="15" customHeight="1" x14ac:dyDescent="0.2"/>
  </sheetData>
  <mergeCells count="68">
    <mergeCell ref="J39:J40"/>
    <mergeCell ref="B53:C53"/>
    <mergeCell ref="L39:L40"/>
    <mergeCell ref="C38:C40"/>
    <mergeCell ref="B51:C51"/>
    <mergeCell ref="L37:L38"/>
    <mergeCell ref="B38:B40"/>
    <mergeCell ref="H39:H40"/>
    <mergeCell ref="H37:H38"/>
    <mergeCell ref="I37:I38"/>
    <mergeCell ref="J37:J38"/>
    <mergeCell ref="K37:K38"/>
    <mergeCell ref="B52:C52"/>
    <mergeCell ref="I39:I40"/>
    <mergeCell ref="K39:K40"/>
    <mergeCell ref="B35:B37"/>
    <mergeCell ref="C35:C37"/>
    <mergeCell ref="D35:I35"/>
    <mergeCell ref="J35:L35"/>
    <mergeCell ref="D37:E38"/>
    <mergeCell ref="F37:G38"/>
    <mergeCell ref="B26:C26"/>
    <mergeCell ref="B27:C27"/>
    <mergeCell ref="B28:C28"/>
    <mergeCell ref="B32:L32"/>
    <mergeCell ref="B33:L33"/>
    <mergeCell ref="B2:O2"/>
    <mergeCell ref="B3:O3"/>
    <mergeCell ref="B8:B10"/>
    <mergeCell ref="I5:J5"/>
    <mergeCell ref="K5:O5"/>
    <mergeCell ref="K7:L8"/>
    <mergeCell ref="M7:N8"/>
    <mergeCell ref="O7:O8"/>
    <mergeCell ref="O9:O10"/>
    <mergeCell ref="D6:H6"/>
    <mergeCell ref="B5:B7"/>
    <mergeCell ref="C5:C7"/>
    <mergeCell ref="C8:C10"/>
    <mergeCell ref="H9:H10"/>
    <mergeCell ref="J7:J8"/>
    <mergeCell ref="D5:H5"/>
    <mergeCell ref="I6:J6"/>
    <mergeCell ref="K6:O6"/>
    <mergeCell ref="H7:H8"/>
    <mergeCell ref="P32:W32"/>
    <mergeCell ref="J9:J10"/>
    <mergeCell ref="D7:E8"/>
    <mergeCell ref="F7:G8"/>
    <mergeCell ref="I7:I8"/>
    <mergeCell ref="P33:W33"/>
    <mergeCell ref="P35:P37"/>
    <mergeCell ref="Q35:Q37"/>
    <mergeCell ref="R35:W35"/>
    <mergeCell ref="R36:W36"/>
    <mergeCell ref="T37:U38"/>
    <mergeCell ref="V37:V38"/>
    <mergeCell ref="W37:W38"/>
    <mergeCell ref="R37:S38"/>
    <mergeCell ref="D36:I36"/>
    <mergeCell ref="J36:L36"/>
    <mergeCell ref="P53:Q53"/>
    <mergeCell ref="P38:P40"/>
    <mergeCell ref="Q38:Q40"/>
    <mergeCell ref="V39:V40"/>
    <mergeCell ref="W39:W40"/>
    <mergeCell ref="P51:Q51"/>
    <mergeCell ref="P52:Q52"/>
  </mergeCells>
  <conditionalFormatting sqref="J11:J25 O11:O25 H11:H25">
    <cfRule type="cellIs" dxfId="33" priority="29" operator="lessThan">
      <formula>0</formula>
    </cfRule>
  </conditionalFormatting>
  <conditionalFormatting sqref="L11:L25 N11:O25 D11:E25 G11:J25">
    <cfRule type="cellIs" dxfId="32" priority="28" operator="equal">
      <formula>0</formula>
    </cfRule>
  </conditionalFormatting>
  <conditionalFormatting sqref="F11:F25">
    <cfRule type="cellIs" dxfId="31" priority="27" operator="equal">
      <formula>0</formula>
    </cfRule>
  </conditionalFormatting>
  <conditionalFormatting sqref="K11:K25">
    <cfRule type="cellIs" dxfId="30" priority="26" operator="equal">
      <formula>0</formula>
    </cfRule>
  </conditionalFormatting>
  <conditionalFormatting sqref="M11:M25">
    <cfRule type="cellIs" dxfId="29" priority="25" operator="equal">
      <formula>0</formula>
    </cfRule>
  </conditionalFormatting>
  <conditionalFormatting sqref="H26:H27 O26:O27">
    <cfRule type="cellIs" dxfId="28" priority="23" operator="lessThan">
      <formula>0</formula>
    </cfRule>
  </conditionalFormatting>
  <conditionalFormatting sqref="I41:I50">
    <cfRule type="cellIs" dxfId="27" priority="20" operator="lessThan">
      <formula>0</formula>
    </cfRule>
    <cfRule type="cellIs" dxfId="26" priority="21" operator="equal">
      <formula>0</formula>
    </cfRule>
    <cfRule type="cellIs" dxfId="25" priority="22" operator="greaterThan">
      <formula>0</formula>
    </cfRule>
  </conditionalFormatting>
  <conditionalFormatting sqref="H41:H50">
    <cfRule type="cellIs" dxfId="24" priority="19" operator="lessThan">
      <formula>0</formula>
    </cfRule>
  </conditionalFormatting>
  <conditionalFormatting sqref="D41:E50 G41:H50">
    <cfRule type="cellIs" dxfId="23" priority="18" operator="equal">
      <formula>0</formula>
    </cfRule>
  </conditionalFormatting>
  <conditionalFormatting sqref="F41:F50">
    <cfRule type="cellIs" dxfId="22" priority="17" operator="equal">
      <formula>0</formula>
    </cfRule>
  </conditionalFormatting>
  <conditionalFormatting sqref="K41:K50">
    <cfRule type="cellIs" dxfId="21" priority="16" operator="lessThan">
      <formula>0</formula>
    </cfRule>
  </conditionalFormatting>
  <conditionalFormatting sqref="J41:K50">
    <cfRule type="cellIs" dxfId="20" priority="15" operator="equal">
      <formula>0</formula>
    </cfRule>
  </conditionalFormatting>
  <conditionalFormatting sqref="L41:L50">
    <cfRule type="cellIs" dxfId="19" priority="12" operator="lessThan">
      <formula>0</formula>
    </cfRule>
    <cfRule type="cellIs" dxfId="18" priority="13" operator="equal">
      <formula>0</formula>
    </cfRule>
    <cfRule type="cellIs" dxfId="17" priority="14" operator="greaterThan">
      <formula>0</formula>
    </cfRule>
  </conditionalFormatting>
  <conditionalFormatting sqref="H52">
    <cfRule type="cellIs" dxfId="16" priority="11" operator="lessThan">
      <formula>0</formula>
    </cfRule>
  </conditionalFormatting>
  <conditionalFormatting sqref="H51">
    <cfRule type="cellIs" dxfId="15" priority="10" operator="lessThan">
      <formula>0</formula>
    </cfRule>
  </conditionalFormatting>
  <conditionalFormatting sqref="K52">
    <cfRule type="cellIs" dxfId="14" priority="9" operator="lessThan">
      <formula>0</formula>
    </cfRule>
  </conditionalFormatting>
  <conditionalFormatting sqref="W41:W50">
    <cfRule type="cellIs" dxfId="13" priority="6" operator="lessThan">
      <formula>0</formula>
    </cfRule>
    <cfRule type="cellIs" dxfId="12" priority="7" operator="equal">
      <formula>0</formula>
    </cfRule>
    <cfRule type="cellIs" dxfId="11" priority="8" operator="greaterThan">
      <formula>0</formula>
    </cfRule>
  </conditionalFormatting>
  <conditionalFormatting sqref="V41:V50">
    <cfRule type="cellIs" dxfId="10" priority="5" operator="lessThan">
      <formula>0</formula>
    </cfRule>
  </conditionalFormatting>
  <conditionalFormatting sqref="R41:S50 U41:V50">
    <cfRule type="cellIs" dxfId="9" priority="4" operator="equal">
      <formula>0</formula>
    </cfRule>
  </conditionalFormatting>
  <conditionalFormatting sqref="T41:T50">
    <cfRule type="cellIs" dxfId="8" priority="3" operator="equal">
      <formula>0</formula>
    </cfRule>
  </conditionalFormatting>
  <conditionalFormatting sqref="V52">
    <cfRule type="cellIs" dxfId="7" priority="2" operator="lessThan">
      <formula>0</formula>
    </cfRule>
  </conditionalFormatting>
  <conditionalFormatting sqref="V51">
    <cfRule type="cellIs" dxfId="6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zoomScaleNormal="100" workbookViewId="0"/>
  </sheetViews>
  <sheetFormatPr defaultRowHeight="14.25" x14ac:dyDescent="0.2"/>
  <cols>
    <col min="1" max="1" width="1.85546875" style="43" customWidth="1"/>
    <col min="2" max="2" width="8.140625" style="43" customWidth="1"/>
    <col min="3" max="3" width="16" style="43" customWidth="1"/>
    <col min="4" max="9" width="8.85546875" style="43" customWidth="1"/>
    <col min="10" max="10" width="9.5703125" style="43" customWidth="1"/>
    <col min="11" max="14" width="8.85546875" style="43" customWidth="1"/>
    <col min="15" max="15" width="10.28515625" style="43" customWidth="1"/>
    <col min="16" max="16" width="9.140625" style="43"/>
    <col min="17" max="17" width="17" style="43" bestFit="1" customWidth="1"/>
    <col min="18" max="16384" width="9.140625" style="43"/>
  </cols>
  <sheetData>
    <row r="1" spans="2:15" x14ac:dyDescent="0.2">
      <c r="B1" s="43" t="s">
        <v>3</v>
      </c>
      <c r="D1" s="41"/>
      <c r="O1" s="42">
        <v>44987</v>
      </c>
    </row>
    <row r="2" spans="2:15" ht="14.45" customHeight="1" x14ac:dyDescent="0.2">
      <c r="B2" s="66" t="s">
        <v>15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2:15" ht="14.45" customHeight="1" x14ac:dyDescent="0.2">
      <c r="B3" s="67" t="s">
        <v>16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2:15" ht="14.45" customHeight="1" thickBot="1" x14ac:dyDescent="0.25"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9" t="s">
        <v>4</v>
      </c>
    </row>
    <row r="5" spans="2:15" ht="14.45" customHeight="1" x14ac:dyDescent="0.2">
      <c r="B5" s="70" t="s">
        <v>0</v>
      </c>
      <c r="C5" s="71" t="s">
        <v>1</v>
      </c>
      <c r="D5" s="17" t="s">
        <v>114</v>
      </c>
      <c r="E5" s="17"/>
      <c r="F5" s="17"/>
      <c r="G5" s="17"/>
      <c r="H5" s="18"/>
      <c r="I5" s="19" t="s">
        <v>112</v>
      </c>
      <c r="J5" s="18"/>
      <c r="K5" s="19" t="s">
        <v>118</v>
      </c>
      <c r="L5" s="17"/>
      <c r="M5" s="17"/>
      <c r="N5" s="17"/>
      <c r="O5" s="72"/>
    </row>
    <row r="6" spans="2:15" ht="14.45" customHeight="1" thickBot="1" x14ac:dyDescent="0.25">
      <c r="B6" s="73"/>
      <c r="C6" s="74"/>
      <c r="D6" s="11" t="s">
        <v>115</v>
      </c>
      <c r="E6" s="11"/>
      <c r="F6" s="11"/>
      <c r="G6" s="11"/>
      <c r="H6" s="12"/>
      <c r="I6" s="22" t="s">
        <v>113</v>
      </c>
      <c r="J6" s="12"/>
      <c r="K6" s="22" t="s">
        <v>119</v>
      </c>
      <c r="L6" s="11"/>
      <c r="M6" s="11"/>
      <c r="N6" s="11"/>
      <c r="O6" s="75"/>
    </row>
    <row r="7" spans="2:15" ht="14.45" customHeight="1" x14ac:dyDescent="0.2">
      <c r="B7" s="73"/>
      <c r="C7" s="74"/>
      <c r="D7" s="13">
        <v>2023</v>
      </c>
      <c r="E7" s="14"/>
      <c r="F7" s="13">
        <v>2022</v>
      </c>
      <c r="G7" s="14"/>
      <c r="H7" s="23" t="s">
        <v>5</v>
      </c>
      <c r="I7" s="25">
        <v>2022</v>
      </c>
      <c r="J7" s="25" t="s">
        <v>116</v>
      </c>
      <c r="K7" s="13">
        <v>2023</v>
      </c>
      <c r="L7" s="14"/>
      <c r="M7" s="13">
        <v>2022</v>
      </c>
      <c r="N7" s="14"/>
      <c r="O7" s="23" t="s">
        <v>5</v>
      </c>
    </row>
    <row r="8" spans="2:15" ht="14.45" customHeight="1" thickBot="1" x14ac:dyDescent="0.25">
      <c r="B8" s="76" t="s">
        <v>6</v>
      </c>
      <c r="C8" s="77" t="s">
        <v>7</v>
      </c>
      <c r="D8" s="15"/>
      <c r="E8" s="16"/>
      <c r="F8" s="15"/>
      <c r="G8" s="16"/>
      <c r="H8" s="24"/>
      <c r="I8" s="26"/>
      <c r="J8" s="26"/>
      <c r="K8" s="15"/>
      <c r="L8" s="16"/>
      <c r="M8" s="15"/>
      <c r="N8" s="16"/>
      <c r="O8" s="24"/>
    </row>
    <row r="9" spans="2:15" ht="14.45" customHeight="1" x14ac:dyDescent="0.2">
      <c r="B9" s="76"/>
      <c r="C9" s="77"/>
      <c r="D9" s="3" t="s">
        <v>8</v>
      </c>
      <c r="E9" s="4" t="s">
        <v>2</v>
      </c>
      <c r="F9" s="3" t="s">
        <v>8</v>
      </c>
      <c r="G9" s="4" t="s">
        <v>2</v>
      </c>
      <c r="H9" s="20" t="s">
        <v>9</v>
      </c>
      <c r="I9" s="5" t="s">
        <v>8</v>
      </c>
      <c r="J9" s="9" t="s">
        <v>117</v>
      </c>
      <c r="K9" s="3" t="s">
        <v>8</v>
      </c>
      <c r="L9" s="4" t="s">
        <v>2</v>
      </c>
      <c r="M9" s="3" t="s">
        <v>8</v>
      </c>
      <c r="N9" s="4" t="s">
        <v>2</v>
      </c>
      <c r="O9" s="20" t="s">
        <v>9</v>
      </c>
    </row>
    <row r="10" spans="2:15" ht="14.45" customHeight="1" thickBot="1" x14ac:dyDescent="0.25">
      <c r="B10" s="78"/>
      <c r="C10" s="79"/>
      <c r="D10" s="6" t="s">
        <v>10</v>
      </c>
      <c r="E10" s="7" t="s">
        <v>11</v>
      </c>
      <c r="F10" s="6" t="s">
        <v>10</v>
      </c>
      <c r="G10" s="7" t="s">
        <v>11</v>
      </c>
      <c r="H10" s="21"/>
      <c r="I10" s="8" t="s">
        <v>10</v>
      </c>
      <c r="J10" s="10"/>
      <c r="K10" s="6" t="s">
        <v>10</v>
      </c>
      <c r="L10" s="7" t="s">
        <v>11</v>
      </c>
      <c r="M10" s="6" t="s">
        <v>10</v>
      </c>
      <c r="N10" s="7" t="s">
        <v>11</v>
      </c>
      <c r="O10" s="21"/>
    </row>
    <row r="11" spans="2:15" ht="14.45" customHeight="1" thickBot="1" x14ac:dyDescent="0.25">
      <c r="B11" s="80">
        <v>1</v>
      </c>
      <c r="C11" s="81" t="s">
        <v>20</v>
      </c>
      <c r="D11" s="82">
        <v>9185</v>
      </c>
      <c r="E11" s="83">
        <v>0.21206594015515332</v>
      </c>
      <c r="F11" s="82">
        <v>7203</v>
      </c>
      <c r="G11" s="83">
        <v>0.18582153084126615</v>
      </c>
      <c r="H11" s="84">
        <v>0.27516312647507979</v>
      </c>
      <c r="I11" s="82">
        <v>8349</v>
      </c>
      <c r="J11" s="84">
        <v>0.10013175230566529</v>
      </c>
      <c r="K11" s="82">
        <v>17534</v>
      </c>
      <c r="L11" s="83">
        <v>0.20991763241068864</v>
      </c>
      <c r="M11" s="82">
        <v>13373</v>
      </c>
      <c r="N11" s="83">
        <v>0.18512929841076473</v>
      </c>
      <c r="O11" s="84">
        <v>0.31114933074104534</v>
      </c>
    </row>
    <row r="12" spans="2:15" ht="14.45" customHeight="1" thickBot="1" x14ac:dyDescent="0.25">
      <c r="B12" s="86">
        <v>2</v>
      </c>
      <c r="C12" s="87" t="s">
        <v>18</v>
      </c>
      <c r="D12" s="88">
        <v>3821</v>
      </c>
      <c r="E12" s="89">
        <v>8.8220354636128553E-2</v>
      </c>
      <c r="F12" s="88">
        <v>2827</v>
      </c>
      <c r="G12" s="89">
        <v>7.2930371746252873E-2</v>
      </c>
      <c r="H12" s="90">
        <v>0.35160948001414938</v>
      </c>
      <c r="I12" s="88">
        <v>3620</v>
      </c>
      <c r="J12" s="90">
        <v>5.5524861878452958E-2</v>
      </c>
      <c r="K12" s="88">
        <v>7441</v>
      </c>
      <c r="L12" s="89">
        <v>8.9083900009577624E-2</v>
      </c>
      <c r="M12" s="88">
        <v>5526</v>
      </c>
      <c r="N12" s="89">
        <v>7.6499252450301786E-2</v>
      </c>
      <c r="O12" s="90">
        <v>0.34654361201592465</v>
      </c>
    </row>
    <row r="13" spans="2:15" ht="14.45" customHeight="1" thickBot="1" x14ac:dyDescent="0.25">
      <c r="B13" s="80">
        <v>3</v>
      </c>
      <c r="C13" s="81" t="s">
        <v>23</v>
      </c>
      <c r="D13" s="82">
        <v>2910</v>
      </c>
      <c r="E13" s="83">
        <v>6.7186922792759507E-2</v>
      </c>
      <c r="F13" s="82">
        <v>3099</v>
      </c>
      <c r="G13" s="83">
        <v>7.9947372494388977E-2</v>
      </c>
      <c r="H13" s="84">
        <v>-6.0987415295256531E-2</v>
      </c>
      <c r="I13" s="82">
        <v>2644</v>
      </c>
      <c r="J13" s="84">
        <v>0.10060514372163398</v>
      </c>
      <c r="K13" s="82">
        <v>5554</v>
      </c>
      <c r="L13" s="83">
        <v>6.6492673115601961E-2</v>
      </c>
      <c r="M13" s="82">
        <v>6346</v>
      </c>
      <c r="N13" s="83">
        <v>8.7850933052771474E-2</v>
      </c>
      <c r="O13" s="84">
        <v>-0.12480302552789158</v>
      </c>
    </row>
    <row r="14" spans="2:15" ht="14.45" customHeight="1" thickBot="1" x14ac:dyDescent="0.25">
      <c r="B14" s="86">
        <v>4</v>
      </c>
      <c r="C14" s="87" t="s">
        <v>19</v>
      </c>
      <c r="D14" s="88">
        <v>2655</v>
      </c>
      <c r="E14" s="89">
        <v>6.1299408939785742E-2</v>
      </c>
      <c r="F14" s="88">
        <v>2124</v>
      </c>
      <c r="G14" s="89">
        <v>5.4794520547945202E-2</v>
      </c>
      <c r="H14" s="90">
        <v>0.25</v>
      </c>
      <c r="I14" s="88">
        <v>2349</v>
      </c>
      <c r="J14" s="90">
        <v>0.13026819923371646</v>
      </c>
      <c r="K14" s="88">
        <v>5004</v>
      </c>
      <c r="L14" s="89">
        <v>5.9908054784024521E-2</v>
      </c>
      <c r="M14" s="88">
        <v>4533</v>
      </c>
      <c r="N14" s="89">
        <v>6.2752644110969605E-2</v>
      </c>
      <c r="O14" s="90">
        <v>0.10390469887491727</v>
      </c>
    </row>
    <row r="15" spans="2:15" ht="14.45" customHeight="1" thickBot="1" x14ac:dyDescent="0.25">
      <c r="B15" s="80">
        <v>5</v>
      </c>
      <c r="C15" s="81" t="s">
        <v>25</v>
      </c>
      <c r="D15" s="82">
        <v>2174</v>
      </c>
      <c r="E15" s="83">
        <v>5.0193941632803843E-2</v>
      </c>
      <c r="F15" s="82">
        <v>2182</v>
      </c>
      <c r="G15" s="83">
        <v>5.6290792766297761E-2</v>
      </c>
      <c r="H15" s="84">
        <v>-3.6663611365719273E-3</v>
      </c>
      <c r="I15" s="82">
        <v>2412</v>
      </c>
      <c r="J15" s="84">
        <v>-9.867330016583753E-2</v>
      </c>
      <c r="K15" s="82">
        <v>4586</v>
      </c>
      <c r="L15" s="83">
        <v>5.490374485202567E-2</v>
      </c>
      <c r="M15" s="82">
        <v>4268</v>
      </c>
      <c r="N15" s="83">
        <v>5.9084113184561714E-2</v>
      </c>
      <c r="O15" s="84">
        <v>7.4507966260543679E-2</v>
      </c>
    </row>
    <row r="16" spans="2:15" ht="14.45" customHeight="1" thickBot="1" x14ac:dyDescent="0.25">
      <c r="B16" s="86">
        <v>6</v>
      </c>
      <c r="C16" s="87" t="s">
        <v>24</v>
      </c>
      <c r="D16" s="88">
        <v>2263</v>
      </c>
      <c r="E16" s="89">
        <v>5.2248799408939783E-2</v>
      </c>
      <c r="F16" s="88">
        <v>2654</v>
      </c>
      <c r="G16" s="89">
        <v>6.8467352888063354E-2</v>
      </c>
      <c r="H16" s="90">
        <v>-0.14732479276563681</v>
      </c>
      <c r="I16" s="88">
        <v>1734</v>
      </c>
      <c r="J16" s="90">
        <v>0.30507497116493654</v>
      </c>
      <c r="K16" s="88">
        <v>3997</v>
      </c>
      <c r="L16" s="89">
        <v>4.7852217220572743E-2</v>
      </c>
      <c r="M16" s="88">
        <v>4181</v>
      </c>
      <c r="N16" s="89">
        <v>5.7879727559665542E-2</v>
      </c>
      <c r="O16" s="90">
        <v>-4.4008610380291802E-2</v>
      </c>
    </row>
    <row r="17" spans="2:15" ht="14.45" customHeight="1" thickBot="1" x14ac:dyDescent="0.25">
      <c r="B17" s="80">
        <v>7</v>
      </c>
      <c r="C17" s="81" t="s">
        <v>33</v>
      </c>
      <c r="D17" s="82">
        <v>1786</v>
      </c>
      <c r="E17" s="83">
        <v>4.123568526043591E-2</v>
      </c>
      <c r="F17" s="82">
        <v>1384</v>
      </c>
      <c r="G17" s="83">
        <v>3.5704150865516086E-2</v>
      </c>
      <c r="H17" s="84">
        <v>0.29046242774566466</v>
      </c>
      <c r="I17" s="82">
        <v>1855</v>
      </c>
      <c r="J17" s="84">
        <v>-3.7196765498652251E-2</v>
      </c>
      <c r="K17" s="82">
        <v>3641</v>
      </c>
      <c r="L17" s="83">
        <v>4.3590173355042623E-2</v>
      </c>
      <c r="M17" s="82">
        <v>2549</v>
      </c>
      <c r="N17" s="83">
        <v>3.5287114458164903E-2</v>
      </c>
      <c r="O17" s="84">
        <v>0.4284032954099648</v>
      </c>
    </row>
    <row r="18" spans="2:15" ht="14.45" customHeight="1" thickBot="1" x14ac:dyDescent="0.25">
      <c r="B18" s="86">
        <v>8</v>
      </c>
      <c r="C18" s="87" t="s">
        <v>30</v>
      </c>
      <c r="D18" s="88">
        <v>1749</v>
      </c>
      <c r="E18" s="89">
        <v>4.0381418544514221E-2</v>
      </c>
      <c r="F18" s="88">
        <v>1651</v>
      </c>
      <c r="G18" s="89">
        <v>4.259216262931146E-2</v>
      </c>
      <c r="H18" s="90">
        <v>5.9357964869775959E-2</v>
      </c>
      <c r="I18" s="88">
        <v>1713</v>
      </c>
      <c r="J18" s="90">
        <v>2.1015761821365997E-2</v>
      </c>
      <c r="K18" s="88">
        <v>3462</v>
      </c>
      <c r="L18" s="89">
        <v>4.1447179388947417E-2</v>
      </c>
      <c r="M18" s="88">
        <v>3105</v>
      </c>
      <c r="N18" s="89">
        <v>4.2984107647156544E-2</v>
      </c>
      <c r="O18" s="90">
        <v>0.114975845410628</v>
      </c>
    </row>
    <row r="19" spans="2:15" ht="14.45" customHeight="1" thickBot="1" x14ac:dyDescent="0.25">
      <c r="B19" s="80">
        <v>9</v>
      </c>
      <c r="C19" s="81" t="s">
        <v>32</v>
      </c>
      <c r="D19" s="82">
        <v>1587</v>
      </c>
      <c r="E19" s="83">
        <v>3.6641115626154415E-2</v>
      </c>
      <c r="F19" s="82">
        <v>1924</v>
      </c>
      <c r="G19" s="83">
        <v>4.9634961174315713E-2</v>
      </c>
      <c r="H19" s="84">
        <v>-0.17515592515592515</v>
      </c>
      <c r="I19" s="82">
        <v>1827</v>
      </c>
      <c r="J19" s="84">
        <v>-0.13136288998357959</v>
      </c>
      <c r="K19" s="82">
        <v>3414</v>
      </c>
      <c r="L19" s="83">
        <v>4.0872521789100662E-2</v>
      </c>
      <c r="M19" s="82">
        <v>3443</v>
      </c>
      <c r="N19" s="83">
        <v>4.7663215017442827E-2</v>
      </c>
      <c r="O19" s="84">
        <v>-8.4228870171362269E-3</v>
      </c>
    </row>
    <row r="20" spans="2:15" ht="14.45" customHeight="1" thickBot="1" x14ac:dyDescent="0.25">
      <c r="B20" s="86">
        <v>10</v>
      </c>
      <c r="C20" s="87" t="s">
        <v>22</v>
      </c>
      <c r="D20" s="88">
        <v>1799</v>
      </c>
      <c r="E20" s="89">
        <v>4.1535833025489473E-2</v>
      </c>
      <c r="F20" s="88">
        <v>2305</v>
      </c>
      <c r="G20" s="89">
        <v>5.9463921781079898E-2</v>
      </c>
      <c r="H20" s="90">
        <v>-0.21952277657266817</v>
      </c>
      <c r="I20" s="88">
        <v>1614</v>
      </c>
      <c r="J20" s="90">
        <v>0.11462205700123906</v>
      </c>
      <c r="K20" s="88">
        <v>3413</v>
      </c>
      <c r="L20" s="89">
        <v>4.0860549755770519E-2</v>
      </c>
      <c r="M20" s="88">
        <v>4269</v>
      </c>
      <c r="N20" s="89">
        <v>5.9097956697491558E-2</v>
      </c>
      <c r="O20" s="90">
        <v>-0.20051534317170294</v>
      </c>
    </row>
    <row r="21" spans="2:15" ht="14.45" customHeight="1" thickBot="1" x14ac:dyDescent="0.25">
      <c r="B21" s="80">
        <v>11</v>
      </c>
      <c r="C21" s="81" t="s">
        <v>17</v>
      </c>
      <c r="D21" s="82">
        <v>1733</v>
      </c>
      <c r="E21" s="83">
        <v>4.0012005910602146E-2</v>
      </c>
      <c r="F21" s="82">
        <v>1690</v>
      </c>
      <c r="G21" s="83">
        <v>4.359827670716921E-2</v>
      </c>
      <c r="H21" s="84">
        <v>2.5443786982248584E-2</v>
      </c>
      <c r="I21" s="82">
        <v>1549</v>
      </c>
      <c r="J21" s="84">
        <v>0.11878631375080695</v>
      </c>
      <c r="K21" s="82">
        <v>3282</v>
      </c>
      <c r="L21" s="83">
        <v>3.9292213389522074E-2</v>
      </c>
      <c r="M21" s="82">
        <v>3280</v>
      </c>
      <c r="N21" s="83">
        <v>4.5406722409878732E-2</v>
      </c>
      <c r="O21" s="84">
        <v>6.0975609756086513E-4</v>
      </c>
    </row>
    <row r="22" spans="2:15" ht="14.45" customHeight="1" thickBot="1" x14ac:dyDescent="0.25">
      <c r="B22" s="86">
        <v>12</v>
      </c>
      <c r="C22" s="87" t="s">
        <v>27</v>
      </c>
      <c r="D22" s="88">
        <v>1101</v>
      </c>
      <c r="E22" s="89">
        <v>2.5420206871074991E-2</v>
      </c>
      <c r="F22" s="88">
        <v>608</v>
      </c>
      <c r="G22" s="89">
        <v>1.5685060495833656E-2</v>
      </c>
      <c r="H22" s="90">
        <v>0.81085526315789469</v>
      </c>
      <c r="I22" s="88">
        <v>1379</v>
      </c>
      <c r="J22" s="90">
        <v>-0.20159535895576508</v>
      </c>
      <c r="K22" s="88">
        <v>2480</v>
      </c>
      <c r="L22" s="89">
        <v>2.9690642658749163E-2</v>
      </c>
      <c r="M22" s="88">
        <v>1308</v>
      </c>
      <c r="N22" s="89">
        <v>1.8107314912232129E-2</v>
      </c>
      <c r="O22" s="90">
        <v>0.89602446483180431</v>
      </c>
    </row>
    <row r="23" spans="2:15" ht="14.45" customHeight="1" thickBot="1" x14ac:dyDescent="0.25">
      <c r="B23" s="80">
        <v>13</v>
      </c>
      <c r="C23" s="81" t="s">
        <v>21</v>
      </c>
      <c r="D23" s="82">
        <v>1284</v>
      </c>
      <c r="E23" s="83">
        <v>2.9645363871444404E-2</v>
      </c>
      <c r="F23" s="82">
        <v>1366</v>
      </c>
      <c r="G23" s="83">
        <v>3.5239790521889428E-2</v>
      </c>
      <c r="H23" s="84">
        <v>-6.0029282576866794E-2</v>
      </c>
      <c r="I23" s="82">
        <v>976</v>
      </c>
      <c r="J23" s="84">
        <v>0.31557377049180335</v>
      </c>
      <c r="K23" s="82">
        <v>2260</v>
      </c>
      <c r="L23" s="83">
        <v>2.705679532611819E-2</v>
      </c>
      <c r="M23" s="82">
        <v>2255</v>
      </c>
      <c r="N23" s="83">
        <v>3.1217121656791628E-2</v>
      </c>
      <c r="O23" s="84">
        <v>2.2172949002217113E-3</v>
      </c>
    </row>
    <row r="24" spans="2:15" ht="14.45" customHeight="1" thickBot="1" x14ac:dyDescent="0.25">
      <c r="B24" s="86">
        <v>14</v>
      </c>
      <c r="C24" s="87" t="s">
        <v>28</v>
      </c>
      <c r="D24" s="88">
        <v>1100</v>
      </c>
      <c r="E24" s="89">
        <v>2.5397118581455484E-2</v>
      </c>
      <c r="F24" s="88">
        <v>1302</v>
      </c>
      <c r="G24" s="89">
        <v>3.358873152232799E-2</v>
      </c>
      <c r="H24" s="90">
        <v>-0.15514592933947768</v>
      </c>
      <c r="I24" s="88">
        <v>997</v>
      </c>
      <c r="J24" s="90">
        <v>0.10330992978936804</v>
      </c>
      <c r="K24" s="88">
        <v>2097</v>
      </c>
      <c r="L24" s="89">
        <v>2.5105353893305239E-2</v>
      </c>
      <c r="M24" s="88">
        <v>2240</v>
      </c>
      <c r="N24" s="89">
        <v>3.1009468962844011E-2</v>
      </c>
      <c r="O24" s="90">
        <v>-6.3839285714285765E-2</v>
      </c>
    </row>
    <row r="25" spans="2:15" ht="14.45" customHeight="1" thickBot="1" x14ac:dyDescent="0.25">
      <c r="B25" s="80">
        <v>15</v>
      </c>
      <c r="C25" s="81" t="s">
        <v>34</v>
      </c>
      <c r="D25" s="82">
        <v>1161</v>
      </c>
      <c r="E25" s="83">
        <v>2.680550424824529E-2</v>
      </c>
      <c r="F25" s="82">
        <v>1007</v>
      </c>
      <c r="G25" s="83">
        <v>2.5978381446224493E-2</v>
      </c>
      <c r="H25" s="84">
        <v>0.1529294935451837</v>
      </c>
      <c r="I25" s="82">
        <v>766</v>
      </c>
      <c r="J25" s="84">
        <v>0.5156657963446476</v>
      </c>
      <c r="K25" s="82">
        <v>1927</v>
      </c>
      <c r="L25" s="83">
        <v>2.3070108227181304E-2</v>
      </c>
      <c r="M25" s="82">
        <v>1490</v>
      </c>
      <c r="N25" s="83">
        <v>2.0626834265463204E-2</v>
      </c>
      <c r="O25" s="84">
        <v>0.29328859060402679</v>
      </c>
    </row>
    <row r="26" spans="2:15" ht="14.45" customHeight="1" thickBot="1" x14ac:dyDescent="0.25">
      <c r="B26" s="86">
        <v>16</v>
      </c>
      <c r="C26" s="87" t="s">
        <v>63</v>
      </c>
      <c r="D26" s="88">
        <v>845</v>
      </c>
      <c r="E26" s="89">
        <v>1.9509604728481716E-2</v>
      </c>
      <c r="F26" s="88">
        <v>403</v>
      </c>
      <c r="G26" s="89">
        <v>1.0396512137863426E-2</v>
      </c>
      <c r="H26" s="90">
        <v>1.096774193548387</v>
      </c>
      <c r="I26" s="88">
        <v>943</v>
      </c>
      <c r="J26" s="90">
        <v>-0.10392364793213149</v>
      </c>
      <c r="K26" s="88">
        <v>1788</v>
      </c>
      <c r="L26" s="89">
        <v>2.1405995594291734E-2</v>
      </c>
      <c r="M26" s="88">
        <v>689</v>
      </c>
      <c r="N26" s="89">
        <v>9.5381804086605015E-3</v>
      </c>
      <c r="O26" s="90">
        <v>1.5950653120464442</v>
      </c>
    </row>
    <row r="27" spans="2:15" ht="14.45" customHeight="1" thickBot="1" x14ac:dyDescent="0.25">
      <c r="B27" s="80">
        <v>17</v>
      </c>
      <c r="C27" s="81" t="s">
        <v>40</v>
      </c>
      <c r="D27" s="82">
        <v>878</v>
      </c>
      <c r="E27" s="83">
        <v>2.0271518285925379E-2</v>
      </c>
      <c r="F27" s="82">
        <v>544</v>
      </c>
      <c r="G27" s="83">
        <v>1.4034001496272219E-2</v>
      </c>
      <c r="H27" s="84">
        <v>0.61397058823529416</v>
      </c>
      <c r="I27" s="82">
        <v>731</v>
      </c>
      <c r="J27" s="84">
        <v>0.20109439124486994</v>
      </c>
      <c r="K27" s="82">
        <v>1609</v>
      </c>
      <c r="L27" s="83">
        <v>1.9263001628196531E-2</v>
      </c>
      <c r="M27" s="82">
        <v>986</v>
      </c>
      <c r="N27" s="83">
        <v>1.3649703748823301E-2</v>
      </c>
      <c r="O27" s="84">
        <v>0.63184584178498993</v>
      </c>
    </row>
    <row r="28" spans="2:15" ht="14.45" customHeight="1" thickBot="1" x14ac:dyDescent="0.25">
      <c r="B28" s="86">
        <v>18</v>
      </c>
      <c r="C28" s="87" t="s">
        <v>31</v>
      </c>
      <c r="D28" s="88">
        <v>687</v>
      </c>
      <c r="E28" s="89">
        <v>1.5861654968599925E-2</v>
      </c>
      <c r="F28" s="88">
        <v>316</v>
      </c>
      <c r="G28" s="89">
        <v>8.1521038103345971E-3</v>
      </c>
      <c r="H28" s="90">
        <v>1.1740506329113924</v>
      </c>
      <c r="I28" s="88">
        <v>667</v>
      </c>
      <c r="J28" s="90">
        <v>2.998500749625177E-2</v>
      </c>
      <c r="K28" s="88">
        <v>1354</v>
      </c>
      <c r="L28" s="89">
        <v>1.621013312901063E-2</v>
      </c>
      <c r="M28" s="88">
        <v>736</v>
      </c>
      <c r="N28" s="89">
        <v>1.0188825516363033E-2</v>
      </c>
      <c r="O28" s="90">
        <v>0.83967391304347827</v>
      </c>
    </row>
    <row r="29" spans="2:15" ht="14.45" customHeight="1" thickBot="1" x14ac:dyDescent="0.25">
      <c r="B29" s="80">
        <v>19</v>
      </c>
      <c r="C29" s="81" t="s">
        <v>29</v>
      </c>
      <c r="D29" s="82">
        <v>636</v>
      </c>
      <c r="E29" s="83">
        <v>1.4684152198005172E-2</v>
      </c>
      <c r="F29" s="82">
        <v>728</v>
      </c>
      <c r="G29" s="83">
        <v>1.878079612001135E-2</v>
      </c>
      <c r="H29" s="84">
        <v>-0.12637362637362637</v>
      </c>
      <c r="I29" s="82">
        <v>666</v>
      </c>
      <c r="J29" s="84">
        <v>-4.5045045045045029E-2</v>
      </c>
      <c r="K29" s="82">
        <v>1302</v>
      </c>
      <c r="L29" s="83">
        <v>1.5587587395843309E-2</v>
      </c>
      <c r="M29" s="82">
        <v>1303</v>
      </c>
      <c r="N29" s="83">
        <v>1.8038097347582924E-2</v>
      </c>
      <c r="O29" s="84">
        <v>-7.6745970836533672E-4</v>
      </c>
    </row>
    <row r="30" spans="2:15" ht="14.45" customHeight="1" thickBot="1" x14ac:dyDescent="0.25">
      <c r="B30" s="86">
        <v>20</v>
      </c>
      <c r="C30" s="87" t="s">
        <v>51</v>
      </c>
      <c r="D30" s="88">
        <v>452</v>
      </c>
      <c r="E30" s="89">
        <v>1.0435906908016254E-2</v>
      </c>
      <c r="F30" s="88">
        <v>595</v>
      </c>
      <c r="G30" s="89">
        <v>1.5349689136547738E-2</v>
      </c>
      <c r="H30" s="90">
        <v>-0.24033613445378155</v>
      </c>
      <c r="I30" s="88">
        <v>433</v>
      </c>
      <c r="J30" s="90">
        <v>4.387990762124705E-2</v>
      </c>
      <c r="K30" s="88">
        <v>885</v>
      </c>
      <c r="L30" s="89">
        <v>1.0595249497174599E-2</v>
      </c>
      <c r="M30" s="88">
        <v>897</v>
      </c>
      <c r="N30" s="89">
        <v>1.2417631098067445E-2</v>
      </c>
      <c r="O30" s="90">
        <v>-1.3377926421404673E-2</v>
      </c>
    </row>
    <row r="31" spans="2:15" ht="14.45" customHeight="1" thickBot="1" x14ac:dyDescent="0.25">
      <c r="B31" s="91" t="s">
        <v>43</v>
      </c>
      <c r="C31" s="92"/>
      <c r="D31" s="93">
        <f>SUM(D11:D30)</f>
        <v>39806</v>
      </c>
      <c r="E31" s="94">
        <f>D31/D33</f>
        <v>0.91905245659401547</v>
      </c>
      <c r="F31" s="93">
        <f>SUM(F11:F30)</f>
        <v>35912</v>
      </c>
      <c r="G31" s="94">
        <f>F31/F33</f>
        <v>0.9264504811289116</v>
      </c>
      <c r="H31" s="95">
        <f>D31/F31-1</f>
        <v>0.10843172198707962</v>
      </c>
      <c r="I31" s="93">
        <f>SUM(I11:I30)</f>
        <v>37224</v>
      </c>
      <c r="J31" s="94">
        <f>D31/I31-1</f>
        <v>6.9363851278744892E-2</v>
      </c>
      <c r="K31" s="93">
        <f>SUM(K11:K30)</f>
        <v>77030</v>
      </c>
      <c r="L31" s="94">
        <f>K31/K33</f>
        <v>0.92220572742074514</v>
      </c>
      <c r="M31" s="93">
        <f>SUM(M11:M30)</f>
        <v>66777</v>
      </c>
      <c r="N31" s="94">
        <f>M31/M33</f>
        <v>0.92442826291599756</v>
      </c>
      <c r="O31" s="95">
        <f>K31/M31-1</f>
        <v>0.15354088982733582</v>
      </c>
    </row>
    <row r="32" spans="2:15" ht="14.45" customHeight="1" thickBot="1" x14ac:dyDescent="0.25">
      <c r="B32" s="91" t="s">
        <v>12</v>
      </c>
      <c r="C32" s="92"/>
      <c r="D32" s="93">
        <f>D33-SUM(D11:D30)</f>
        <v>3506</v>
      </c>
      <c r="E32" s="94">
        <f>D32/D33</f>
        <v>8.0947543405984479E-2</v>
      </c>
      <c r="F32" s="93">
        <f>F33-SUM(F11:F30)</f>
        <v>2851</v>
      </c>
      <c r="G32" s="94">
        <f>F32/F33</f>
        <v>7.3549518871088404E-2</v>
      </c>
      <c r="H32" s="95">
        <f>D32/F32-1</f>
        <v>0.22974394949140642</v>
      </c>
      <c r="I32" s="93">
        <f>I33-SUM(I11:I30)</f>
        <v>2992</v>
      </c>
      <c r="J32" s="94">
        <f>D32/I32-1</f>
        <v>0.17179144385026746</v>
      </c>
      <c r="K32" s="93">
        <f>K33-SUM(K11:K30)</f>
        <v>6498</v>
      </c>
      <c r="L32" s="94">
        <f>K32/K33</f>
        <v>7.7794272579254864E-2</v>
      </c>
      <c r="M32" s="93">
        <f>M33-SUM(M11:M30)</f>
        <v>5459</v>
      </c>
      <c r="N32" s="94">
        <f>M32/M33</f>
        <v>7.557173708400243E-2</v>
      </c>
      <c r="O32" s="95">
        <f>K32/M32-1</f>
        <v>0.19032789888257917</v>
      </c>
    </row>
    <row r="33" spans="2:16" ht="14.45" customHeight="1" thickBot="1" x14ac:dyDescent="0.25">
      <c r="B33" s="96" t="s">
        <v>13</v>
      </c>
      <c r="C33" s="97"/>
      <c r="D33" s="98">
        <v>43312</v>
      </c>
      <c r="E33" s="99">
        <v>1</v>
      </c>
      <c r="F33" s="98">
        <v>38763</v>
      </c>
      <c r="G33" s="99">
        <v>1.0000000000000002</v>
      </c>
      <c r="H33" s="100">
        <v>0.1173541779532028</v>
      </c>
      <c r="I33" s="98">
        <v>40216</v>
      </c>
      <c r="J33" s="100">
        <v>7.6984284861746577E-2</v>
      </c>
      <c r="K33" s="98">
        <v>83528</v>
      </c>
      <c r="L33" s="99">
        <v>1</v>
      </c>
      <c r="M33" s="98">
        <v>72236</v>
      </c>
      <c r="N33" s="99">
        <v>1.0000000000000007</v>
      </c>
      <c r="O33" s="100">
        <v>0.1563209480037655</v>
      </c>
      <c r="P33" s="101"/>
    </row>
    <row r="34" spans="2:16" ht="14.45" customHeight="1" x14ac:dyDescent="0.2">
      <c r="B34" s="102" t="s">
        <v>71</v>
      </c>
    </row>
    <row r="35" spans="2:16" x14ac:dyDescent="0.2">
      <c r="B35" s="103" t="s">
        <v>70</v>
      </c>
    </row>
  </sheetData>
  <mergeCells count="26">
    <mergeCell ref="O9:O10"/>
    <mergeCell ref="K7:L8"/>
    <mergeCell ref="M7:N8"/>
    <mergeCell ref="J9:J10"/>
    <mergeCell ref="D7:E8"/>
    <mergeCell ref="F7:G8"/>
    <mergeCell ref="H9:H10"/>
    <mergeCell ref="B2:O2"/>
    <mergeCell ref="B3:O3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B31:C31"/>
    <mergeCell ref="B32:C32"/>
    <mergeCell ref="B33:C33"/>
    <mergeCell ref="B8:B10"/>
    <mergeCell ref="C8:C10"/>
  </mergeCells>
  <conditionalFormatting sqref="H31:H32 O31:O32">
    <cfRule type="cellIs" dxfId="5" priority="6" operator="lessThan">
      <formula>0</formula>
    </cfRule>
  </conditionalFormatting>
  <conditionalFormatting sqref="J11:J30 O11:O30 H11:H30">
    <cfRule type="cellIs" dxfId="4" priority="5" operator="lessThan">
      <formula>0</formula>
    </cfRule>
  </conditionalFormatting>
  <conditionalFormatting sqref="L11:L30 N11:O30 D11:E30 G11:J30">
    <cfRule type="cellIs" dxfId="3" priority="4" operator="equal">
      <formula>0</formula>
    </cfRule>
  </conditionalFormatting>
  <conditionalFormatting sqref="F11:F30">
    <cfRule type="cellIs" dxfId="2" priority="3" operator="equal">
      <formula>0</formula>
    </cfRule>
  </conditionalFormatting>
  <conditionalFormatting sqref="K11:K30">
    <cfRule type="cellIs" dxfId="1" priority="2" operator="equal">
      <formula>0</formula>
    </cfRule>
  </conditionalFormatting>
  <conditionalFormatting sqref="M11:M30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Summary table</vt:lpstr>
      <vt:lpstr>PC Ranking</vt:lpstr>
      <vt:lpstr>Passenger Cars - Fuels</vt:lpstr>
      <vt:lpstr>PC for Ind.Customers</vt:lpstr>
      <vt:lpstr>PC for Business</vt:lpstr>
      <vt:lpstr>LCV up to 3.5T</vt:lpstr>
      <vt:lpstr>PC&amp;LCV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2022-11-16T14:23:11Z</cp:lastPrinted>
  <dcterms:created xsi:type="dcterms:W3CDTF">2011-02-07T09:02:19Z</dcterms:created>
  <dcterms:modified xsi:type="dcterms:W3CDTF">2023-03-02T18:30:40Z</dcterms:modified>
</cp:coreProperties>
</file>